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áclavská 3 - původní\E-ZAK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  <sheet name="03 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_xlnm.Print_Titles" localSheetId="5">'03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Pol'!$A$1:$W$419</definedName>
    <definedName name="_xlnm.Print_Area" localSheetId="4">'02 01 Pol'!$A$1:$W$161</definedName>
    <definedName name="_xlnm.Print_Area" localSheetId="5">'03 01 Pol'!$A$1:$W$56</definedName>
    <definedName name="_xlnm.Print_Area" localSheetId="1">Stavba!$A$1:$J$92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1" i="1" l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3" i="1"/>
  <c r="G45" i="1"/>
  <c r="F45" i="1"/>
  <c r="G44" i="1"/>
  <c r="F44" i="1"/>
  <c r="G43" i="1"/>
  <c r="F43" i="1"/>
  <c r="G42" i="1"/>
  <c r="F42" i="1"/>
  <c r="G46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4" i="14"/>
  <c r="G8" i="14" s="1"/>
  <c r="I14" i="14"/>
  <c r="K14" i="14"/>
  <c r="O14" i="14"/>
  <c r="O8" i="14" s="1"/>
  <c r="Q14" i="14"/>
  <c r="V14" i="14"/>
  <c r="G16" i="14"/>
  <c r="M16" i="14" s="1"/>
  <c r="I16" i="14"/>
  <c r="K16" i="14"/>
  <c r="O16" i="14"/>
  <c r="Q16" i="14"/>
  <c r="V16" i="14"/>
  <c r="G20" i="14"/>
  <c r="I20" i="14"/>
  <c r="K20" i="14"/>
  <c r="M20" i="14"/>
  <c r="O20" i="14"/>
  <c r="Q20" i="14"/>
  <c r="V20" i="14"/>
  <c r="G22" i="14"/>
  <c r="I22" i="14"/>
  <c r="K22" i="14"/>
  <c r="M22" i="14"/>
  <c r="O22" i="14"/>
  <c r="Q22" i="14"/>
  <c r="V22" i="14"/>
  <c r="G24" i="14"/>
  <c r="M24" i="14" s="1"/>
  <c r="I24" i="14"/>
  <c r="K24" i="14"/>
  <c r="O24" i="14"/>
  <c r="Q24" i="14"/>
  <c r="V24" i="14"/>
  <c r="G26" i="14"/>
  <c r="I26" i="14"/>
  <c r="O26" i="14"/>
  <c r="Q26" i="14"/>
  <c r="G27" i="14"/>
  <c r="I27" i="14"/>
  <c r="K27" i="14"/>
  <c r="K26" i="14" s="1"/>
  <c r="M27" i="14"/>
  <c r="M26" i="14" s="1"/>
  <c r="O27" i="14"/>
  <c r="Q27" i="14"/>
  <c r="V27" i="14"/>
  <c r="V26" i="14" s="1"/>
  <c r="G29" i="14"/>
  <c r="I29" i="14"/>
  <c r="K29" i="14"/>
  <c r="M29" i="14"/>
  <c r="O29" i="14"/>
  <c r="Q29" i="14"/>
  <c r="V29" i="14"/>
  <c r="G30" i="14"/>
  <c r="O30" i="14"/>
  <c r="G31" i="14"/>
  <c r="M31" i="14" s="1"/>
  <c r="M30" i="14" s="1"/>
  <c r="I31" i="14"/>
  <c r="I30" i="14" s="1"/>
  <c r="K31" i="14"/>
  <c r="K30" i="14" s="1"/>
  <c r="O31" i="14"/>
  <c r="Q31" i="14"/>
  <c r="Q30" i="14" s="1"/>
  <c r="V31" i="14"/>
  <c r="V30" i="14" s="1"/>
  <c r="G33" i="14"/>
  <c r="I33" i="14"/>
  <c r="K33" i="14"/>
  <c r="M33" i="14"/>
  <c r="O33" i="14"/>
  <c r="Q33" i="14"/>
  <c r="V33" i="14"/>
  <c r="G34" i="14"/>
  <c r="G32" i="14" s="1"/>
  <c r="I34" i="14"/>
  <c r="K34" i="14"/>
  <c r="O34" i="14"/>
  <c r="O32" i="14" s="1"/>
  <c r="Q34" i="14"/>
  <c r="V34" i="14"/>
  <c r="G35" i="14"/>
  <c r="M35" i="14" s="1"/>
  <c r="I35" i="14"/>
  <c r="I32" i="14" s="1"/>
  <c r="K35" i="14"/>
  <c r="O35" i="14"/>
  <c r="Q35" i="14"/>
  <c r="Q32" i="14" s="1"/>
  <c r="V35" i="14"/>
  <c r="G36" i="14"/>
  <c r="M36" i="14" s="1"/>
  <c r="I36" i="14"/>
  <c r="K36" i="14"/>
  <c r="K32" i="14" s="1"/>
  <c r="O36" i="14"/>
  <c r="Q36" i="14"/>
  <c r="V36" i="14"/>
  <c r="V32" i="14" s="1"/>
  <c r="G38" i="14"/>
  <c r="G37" i="14" s="1"/>
  <c r="I38" i="14"/>
  <c r="I37" i="14" s="1"/>
  <c r="K38" i="14"/>
  <c r="O38" i="14"/>
  <c r="O37" i="14" s="1"/>
  <c r="Q38" i="14"/>
  <c r="Q37" i="14" s="1"/>
  <c r="V38" i="14"/>
  <c r="G39" i="14"/>
  <c r="M39" i="14" s="1"/>
  <c r="I39" i="14"/>
  <c r="K39" i="14"/>
  <c r="O39" i="14"/>
  <c r="Q39" i="14"/>
  <c r="V39" i="14"/>
  <c r="G40" i="14"/>
  <c r="I40" i="14"/>
  <c r="K40" i="14"/>
  <c r="K37" i="14" s="1"/>
  <c r="M40" i="14"/>
  <c r="O40" i="14"/>
  <c r="Q40" i="14"/>
  <c r="V40" i="14"/>
  <c r="V37" i="14" s="1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I44" i="14"/>
  <c r="K44" i="14"/>
  <c r="M44" i="14"/>
  <c r="O44" i="14"/>
  <c r="Q44" i="14"/>
  <c r="V44" i="14"/>
  <c r="AF46" i="14"/>
  <c r="G151" i="13"/>
  <c r="G9" i="13"/>
  <c r="I9" i="13"/>
  <c r="I8" i="13" s="1"/>
  <c r="K9" i="13"/>
  <c r="M9" i="13"/>
  <c r="O9" i="13"/>
  <c r="Q9" i="13"/>
  <c r="Q8" i="13" s="1"/>
  <c r="V9" i="13"/>
  <c r="G12" i="13"/>
  <c r="M12" i="13" s="1"/>
  <c r="I12" i="13"/>
  <c r="K12" i="13"/>
  <c r="K8" i="13" s="1"/>
  <c r="O12" i="13"/>
  <c r="Q12" i="13"/>
  <c r="V12" i="13"/>
  <c r="V8" i="13" s="1"/>
  <c r="G15" i="13"/>
  <c r="I15" i="13"/>
  <c r="K15" i="13"/>
  <c r="M15" i="13"/>
  <c r="O15" i="13"/>
  <c r="Q15" i="13"/>
  <c r="V15" i="13"/>
  <c r="G18" i="13"/>
  <c r="G8" i="13" s="1"/>
  <c r="I18" i="13"/>
  <c r="K18" i="13"/>
  <c r="O18" i="13"/>
  <c r="O8" i="13" s="1"/>
  <c r="Q18" i="13"/>
  <c r="V18" i="13"/>
  <c r="G19" i="13"/>
  <c r="I19" i="13"/>
  <c r="K19" i="13"/>
  <c r="M19" i="13"/>
  <c r="O19" i="13"/>
  <c r="Q19" i="13"/>
  <c r="V19" i="13"/>
  <c r="G22" i="13"/>
  <c r="I22" i="13"/>
  <c r="I21" i="13" s="1"/>
  <c r="K22" i="13"/>
  <c r="M22" i="13"/>
  <c r="O22" i="13"/>
  <c r="Q22" i="13"/>
  <c r="Q21" i="13" s="1"/>
  <c r="V22" i="13"/>
  <c r="G24" i="13"/>
  <c r="G21" i="13" s="1"/>
  <c r="I24" i="13"/>
  <c r="K24" i="13"/>
  <c r="O24" i="13"/>
  <c r="O21" i="13" s="1"/>
  <c r="Q24" i="13"/>
  <c r="V24" i="13"/>
  <c r="G29" i="13"/>
  <c r="I29" i="13"/>
  <c r="K29" i="13"/>
  <c r="M29" i="13"/>
  <c r="O29" i="13"/>
  <c r="Q29" i="13"/>
  <c r="V29" i="13"/>
  <c r="G31" i="13"/>
  <c r="M31" i="13" s="1"/>
  <c r="I31" i="13"/>
  <c r="K31" i="13"/>
  <c r="K21" i="13" s="1"/>
  <c r="O31" i="13"/>
  <c r="Q31" i="13"/>
  <c r="V31" i="13"/>
  <c r="V21" i="13" s="1"/>
  <c r="G33" i="13"/>
  <c r="I33" i="13"/>
  <c r="K33" i="13"/>
  <c r="M33" i="13"/>
  <c r="O33" i="13"/>
  <c r="Q33" i="13"/>
  <c r="V33" i="13"/>
  <c r="G35" i="13"/>
  <c r="M35" i="13" s="1"/>
  <c r="I35" i="13"/>
  <c r="K35" i="13"/>
  <c r="O35" i="13"/>
  <c r="Q35" i="13"/>
  <c r="V35" i="13"/>
  <c r="G37" i="13"/>
  <c r="I37" i="13"/>
  <c r="K37" i="13"/>
  <c r="M37" i="13"/>
  <c r="O37" i="13"/>
  <c r="Q37" i="13"/>
  <c r="V37" i="13"/>
  <c r="G39" i="13"/>
  <c r="K39" i="13"/>
  <c r="O39" i="13"/>
  <c r="V39" i="13"/>
  <c r="G40" i="13"/>
  <c r="I40" i="13"/>
  <c r="I39" i="13" s="1"/>
  <c r="K40" i="13"/>
  <c r="M40" i="13"/>
  <c r="M39" i="13" s="1"/>
  <c r="O40" i="13"/>
  <c r="Q40" i="13"/>
  <c r="Q39" i="13" s="1"/>
  <c r="V40" i="13"/>
  <c r="G42" i="13"/>
  <c r="O42" i="13"/>
  <c r="G43" i="13"/>
  <c r="I43" i="13"/>
  <c r="I42" i="13" s="1"/>
  <c r="K43" i="13"/>
  <c r="M43" i="13"/>
  <c r="O43" i="13"/>
  <c r="Q43" i="13"/>
  <c r="Q42" i="13" s="1"/>
  <c r="V43" i="13"/>
  <c r="G46" i="13"/>
  <c r="M46" i="13" s="1"/>
  <c r="I46" i="13"/>
  <c r="K46" i="13"/>
  <c r="K42" i="13" s="1"/>
  <c r="O46" i="13"/>
  <c r="Q46" i="13"/>
  <c r="V46" i="13"/>
  <c r="V42" i="13" s="1"/>
  <c r="G50" i="13"/>
  <c r="G49" i="13" s="1"/>
  <c r="I50" i="13"/>
  <c r="K50" i="13"/>
  <c r="K49" i="13" s="1"/>
  <c r="O50" i="13"/>
  <c r="O49" i="13" s="1"/>
  <c r="Q50" i="13"/>
  <c r="V50" i="13"/>
  <c r="V49" i="13" s="1"/>
  <c r="G51" i="13"/>
  <c r="I51" i="13"/>
  <c r="I49" i="13" s="1"/>
  <c r="K51" i="13"/>
  <c r="M51" i="13"/>
  <c r="O51" i="13"/>
  <c r="Q51" i="13"/>
  <c r="Q49" i="13" s="1"/>
  <c r="V51" i="13"/>
  <c r="G52" i="13"/>
  <c r="M52" i="13" s="1"/>
  <c r="I52" i="13"/>
  <c r="K52" i="13"/>
  <c r="O52" i="13"/>
  <c r="Q52" i="13"/>
  <c r="V52" i="13"/>
  <c r="G54" i="13"/>
  <c r="I54" i="13"/>
  <c r="K54" i="13"/>
  <c r="M54" i="13"/>
  <c r="O54" i="13"/>
  <c r="Q54" i="13"/>
  <c r="V54" i="13"/>
  <c r="G56" i="13"/>
  <c r="K56" i="13"/>
  <c r="O56" i="13"/>
  <c r="V56" i="13"/>
  <c r="G57" i="13"/>
  <c r="I57" i="13"/>
  <c r="I56" i="13" s="1"/>
  <c r="K57" i="13"/>
  <c r="M57" i="13"/>
  <c r="M56" i="13" s="1"/>
  <c r="O57" i="13"/>
  <c r="Q57" i="13"/>
  <c r="Q56" i="13" s="1"/>
  <c r="V57" i="13"/>
  <c r="G59" i="13"/>
  <c r="K59" i="13"/>
  <c r="O59" i="13"/>
  <c r="V59" i="13"/>
  <c r="G60" i="13"/>
  <c r="I60" i="13"/>
  <c r="I59" i="13" s="1"/>
  <c r="K60" i="13"/>
  <c r="M60" i="13"/>
  <c r="M59" i="13" s="1"/>
  <c r="O60" i="13"/>
  <c r="Q60" i="13"/>
  <c r="Q59" i="13" s="1"/>
  <c r="V60" i="13"/>
  <c r="G62" i="13"/>
  <c r="I62" i="13"/>
  <c r="I61" i="13" s="1"/>
  <c r="K62" i="13"/>
  <c r="M62" i="13"/>
  <c r="O62" i="13"/>
  <c r="Q62" i="13"/>
  <c r="Q61" i="13" s="1"/>
  <c r="V62" i="13"/>
  <c r="G65" i="13"/>
  <c r="M65" i="13" s="1"/>
  <c r="I65" i="13"/>
  <c r="K65" i="13"/>
  <c r="K61" i="13" s="1"/>
  <c r="O65" i="13"/>
  <c r="Q65" i="13"/>
  <c r="V65" i="13"/>
  <c r="V61" i="13" s="1"/>
  <c r="G66" i="13"/>
  <c r="I66" i="13"/>
  <c r="K66" i="13"/>
  <c r="M66" i="13"/>
  <c r="O66" i="13"/>
  <c r="Q66" i="13"/>
  <c r="V66" i="13"/>
  <c r="G68" i="13"/>
  <c r="G61" i="13" s="1"/>
  <c r="I68" i="13"/>
  <c r="K68" i="13"/>
  <c r="O68" i="13"/>
  <c r="O61" i="13" s="1"/>
  <c r="Q68" i="13"/>
  <c r="V68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5" i="13"/>
  <c r="M75" i="13" s="1"/>
  <c r="I75" i="13"/>
  <c r="K75" i="13"/>
  <c r="O75" i="13"/>
  <c r="Q75" i="13"/>
  <c r="V75" i="13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K82" i="13"/>
  <c r="O82" i="13"/>
  <c r="V82" i="13"/>
  <c r="G83" i="13"/>
  <c r="I83" i="13"/>
  <c r="I82" i="13" s="1"/>
  <c r="K83" i="13"/>
  <c r="M83" i="13"/>
  <c r="M82" i="13" s="1"/>
  <c r="O83" i="13"/>
  <c r="Q83" i="13"/>
  <c r="Q82" i="13" s="1"/>
  <c r="V83" i="13"/>
  <c r="K84" i="13"/>
  <c r="V84" i="13"/>
  <c r="G85" i="13"/>
  <c r="I85" i="13"/>
  <c r="I84" i="13" s="1"/>
  <c r="K85" i="13"/>
  <c r="M85" i="13"/>
  <c r="O85" i="13"/>
  <c r="Q85" i="13"/>
  <c r="Q84" i="13" s="1"/>
  <c r="V85" i="13"/>
  <c r="G89" i="13"/>
  <c r="G84" i="13" s="1"/>
  <c r="I89" i="13"/>
  <c r="K89" i="13"/>
  <c r="O89" i="13"/>
  <c r="O84" i="13" s="1"/>
  <c r="Q89" i="13"/>
  <c r="V89" i="13"/>
  <c r="G91" i="13"/>
  <c r="I91" i="13"/>
  <c r="K91" i="13"/>
  <c r="M91" i="13"/>
  <c r="O91" i="13"/>
  <c r="Q91" i="13"/>
  <c r="V91" i="13"/>
  <c r="G93" i="13"/>
  <c r="I93" i="13"/>
  <c r="I92" i="13" s="1"/>
  <c r="K93" i="13"/>
  <c r="M93" i="13"/>
  <c r="O93" i="13"/>
  <c r="Q93" i="13"/>
  <c r="Q92" i="13" s="1"/>
  <c r="V93" i="13"/>
  <c r="G94" i="13"/>
  <c r="G92" i="13" s="1"/>
  <c r="I94" i="13"/>
  <c r="K94" i="13"/>
  <c r="O94" i="13"/>
  <c r="O92" i="13" s="1"/>
  <c r="Q94" i="13"/>
  <c r="V94" i="13"/>
  <c r="G96" i="13"/>
  <c r="I96" i="13"/>
  <c r="K96" i="13"/>
  <c r="M96" i="13"/>
  <c r="O96" i="13"/>
  <c r="Q96" i="13"/>
  <c r="V96" i="13"/>
  <c r="G97" i="13"/>
  <c r="M97" i="13" s="1"/>
  <c r="I97" i="13"/>
  <c r="K97" i="13"/>
  <c r="K92" i="13" s="1"/>
  <c r="O97" i="13"/>
  <c r="Q97" i="13"/>
  <c r="V97" i="13"/>
  <c r="V92" i="13" s="1"/>
  <c r="G98" i="13"/>
  <c r="I98" i="13"/>
  <c r="K98" i="13"/>
  <c r="M98" i="13"/>
  <c r="O98" i="13"/>
  <c r="Q98" i="13"/>
  <c r="V98" i="13"/>
  <c r="G99" i="13"/>
  <c r="M99" i="13" s="1"/>
  <c r="I99" i="13"/>
  <c r="K99" i="13"/>
  <c r="O99" i="13"/>
  <c r="Q99" i="13"/>
  <c r="V99" i="13"/>
  <c r="G100" i="13"/>
  <c r="I100" i="13"/>
  <c r="K100" i="13"/>
  <c r="M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I104" i="13"/>
  <c r="K104" i="13"/>
  <c r="M104" i="13"/>
  <c r="O104" i="13"/>
  <c r="Q104" i="13"/>
  <c r="V104" i="13"/>
  <c r="G105" i="13"/>
  <c r="M105" i="13" s="1"/>
  <c r="I105" i="13"/>
  <c r="K105" i="13"/>
  <c r="O105" i="13"/>
  <c r="Q105" i="13"/>
  <c r="V105" i="13"/>
  <c r="G107" i="13"/>
  <c r="G106" i="13" s="1"/>
  <c r="I107" i="13"/>
  <c r="K107" i="13"/>
  <c r="K106" i="13" s="1"/>
  <c r="O107" i="13"/>
  <c r="O106" i="13" s="1"/>
  <c r="Q107" i="13"/>
  <c r="V107" i="13"/>
  <c r="V106" i="13" s="1"/>
  <c r="G113" i="13"/>
  <c r="I113" i="13"/>
  <c r="I106" i="13" s="1"/>
  <c r="K113" i="13"/>
  <c r="M113" i="13"/>
  <c r="O113" i="13"/>
  <c r="Q113" i="13"/>
  <c r="Q106" i="13" s="1"/>
  <c r="V113" i="13"/>
  <c r="G119" i="13"/>
  <c r="M119" i="13" s="1"/>
  <c r="I119" i="13"/>
  <c r="K119" i="13"/>
  <c r="O119" i="13"/>
  <c r="Q119" i="13"/>
  <c r="V119" i="13"/>
  <c r="G120" i="13"/>
  <c r="I120" i="13"/>
  <c r="K120" i="13"/>
  <c r="M120" i="13"/>
  <c r="O120" i="13"/>
  <c r="Q120" i="13"/>
  <c r="V120" i="13"/>
  <c r="G126" i="13"/>
  <c r="O126" i="13"/>
  <c r="G127" i="13"/>
  <c r="I127" i="13"/>
  <c r="I126" i="13" s="1"/>
  <c r="K127" i="13"/>
  <c r="M127" i="13"/>
  <c r="O127" i="13"/>
  <c r="Q127" i="13"/>
  <c r="Q126" i="13" s="1"/>
  <c r="V127" i="13"/>
  <c r="G132" i="13"/>
  <c r="M132" i="13" s="1"/>
  <c r="I132" i="13"/>
  <c r="K132" i="13"/>
  <c r="K126" i="13" s="1"/>
  <c r="O132" i="13"/>
  <c r="Q132" i="13"/>
  <c r="V132" i="13"/>
  <c r="V126" i="13" s="1"/>
  <c r="G138" i="13"/>
  <c r="G137" i="13" s="1"/>
  <c r="I138" i="13"/>
  <c r="K138" i="13"/>
  <c r="K137" i="13" s="1"/>
  <c r="O138" i="13"/>
  <c r="O137" i="13" s="1"/>
  <c r="Q138" i="13"/>
  <c r="V138" i="13"/>
  <c r="V137" i="13" s="1"/>
  <c r="G139" i="13"/>
  <c r="I139" i="13"/>
  <c r="I137" i="13" s="1"/>
  <c r="K139" i="13"/>
  <c r="M139" i="13"/>
  <c r="O139" i="13"/>
  <c r="Q139" i="13"/>
  <c r="Q137" i="13" s="1"/>
  <c r="V139" i="13"/>
  <c r="G140" i="13"/>
  <c r="M140" i="13" s="1"/>
  <c r="I140" i="13"/>
  <c r="K140" i="13"/>
  <c r="O140" i="13"/>
  <c r="Q140" i="13"/>
  <c r="V140" i="13"/>
  <c r="G141" i="13"/>
  <c r="I141" i="13"/>
  <c r="K141" i="13"/>
  <c r="M141" i="13"/>
  <c r="O141" i="13"/>
  <c r="Q141" i="13"/>
  <c r="V141" i="13"/>
  <c r="G143" i="13"/>
  <c r="I143" i="13"/>
  <c r="I142" i="13" s="1"/>
  <c r="K143" i="13"/>
  <c r="M143" i="13"/>
  <c r="O143" i="13"/>
  <c r="Q143" i="13"/>
  <c r="Q142" i="13" s="1"/>
  <c r="V143" i="13"/>
  <c r="G144" i="13"/>
  <c r="M144" i="13" s="1"/>
  <c r="I144" i="13"/>
  <c r="K144" i="13"/>
  <c r="K142" i="13" s="1"/>
  <c r="O144" i="13"/>
  <c r="Q144" i="13"/>
  <c r="V144" i="13"/>
  <c r="V142" i="13" s="1"/>
  <c r="G145" i="13"/>
  <c r="I145" i="13"/>
  <c r="K145" i="13"/>
  <c r="M145" i="13"/>
  <c r="O145" i="13"/>
  <c r="Q145" i="13"/>
  <c r="V145" i="13"/>
  <c r="G146" i="13"/>
  <c r="G142" i="13" s="1"/>
  <c r="I146" i="13"/>
  <c r="K146" i="13"/>
  <c r="O146" i="13"/>
  <c r="O142" i="13" s="1"/>
  <c r="Q146" i="13"/>
  <c r="V146" i="13"/>
  <c r="G147" i="13"/>
  <c r="I147" i="13"/>
  <c r="K147" i="13"/>
  <c r="M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I149" i="13"/>
  <c r="K149" i="13"/>
  <c r="M149" i="13"/>
  <c r="O149" i="13"/>
  <c r="Q149" i="13"/>
  <c r="V149" i="13"/>
  <c r="AE151" i="13"/>
  <c r="AF151" i="13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G8" i="12" s="1"/>
  <c r="I54" i="1" s="1"/>
  <c r="I14" i="12"/>
  <c r="K14" i="12"/>
  <c r="O14" i="12"/>
  <c r="O8" i="12" s="1"/>
  <c r="Q14" i="12"/>
  <c r="V14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7" i="12"/>
  <c r="I27" i="12"/>
  <c r="I26" i="12" s="1"/>
  <c r="K27" i="12"/>
  <c r="M27" i="12"/>
  <c r="O27" i="12"/>
  <c r="Q27" i="12"/>
  <c r="Q26" i="12" s="1"/>
  <c r="V27" i="12"/>
  <c r="G29" i="12"/>
  <c r="M29" i="12" s="1"/>
  <c r="I29" i="12"/>
  <c r="K29" i="12"/>
  <c r="K26" i="12" s="1"/>
  <c r="O29" i="12"/>
  <c r="Q29" i="12"/>
  <c r="V29" i="12"/>
  <c r="V26" i="12" s="1"/>
  <c r="G32" i="12"/>
  <c r="I32" i="12"/>
  <c r="K32" i="12"/>
  <c r="M32" i="12"/>
  <c r="O32" i="12"/>
  <c r="Q32" i="12"/>
  <c r="V32" i="12"/>
  <c r="G34" i="12"/>
  <c r="G26" i="12" s="1"/>
  <c r="I34" i="12"/>
  <c r="K34" i="12"/>
  <c r="O34" i="12"/>
  <c r="O26" i="12" s="1"/>
  <c r="Q34" i="12"/>
  <c r="V34" i="12"/>
  <c r="G38" i="12"/>
  <c r="I38" i="12"/>
  <c r="K38" i="12"/>
  <c r="M38" i="12"/>
  <c r="O38" i="12"/>
  <c r="Q38" i="12"/>
  <c r="V3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3" i="12"/>
  <c r="I53" i="12"/>
  <c r="I52" i="12" s="1"/>
  <c r="K53" i="12"/>
  <c r="M53" i="12"/>
  <c r="O53" i="12"/>
  <c r="Q53" i="12"/>
  <c r="Q52" i="12" s="1"/>
  <c r="V53" i="12"/>
  <c r="G55" i="12"/>
  <c r="G52" i="12" s="1"/>
  <c r="I55" i="12"/>
  <c r="K55" i="12"/>
  <c r="O55" i="12"/>
  <c r="O52" i="12" s="1"/>
  <c r="Q55" i="12"/>
  <c r="V55" i="12"/>
  <c r="G57" i="12"/>
  <c r="I57" i="12"/>
  <c r="K57" i="12"/>
  <c r="M57" i="12"/>
  <c r="O57" i="12"/>
  <c r="Q57" i="12"/>
  <c r="V57" i="12"/>
  <c r="G59" i="12"/>
  <c r="M59" i="12" s="1"/>
  <c r="I59" i="12"/>
  <c r="K59" i="12"/>
  <c r="K52" i="12" s="1"/>
  <c r="O59" i="12"/>
  <c r="Q59" i="12"/>
  <c r="V59" i="12"/>
  <c r="V52" i="12" s="1"/>
  <c r="I62" i="12"/>
  <c r="Q62" i="12"/>
  <c r="G63" i="12"/>
  <c r="M63" i="12" s="1"/>
  <c r="M62" i="12" s="1"/>
  <c r="I63" i="12"/>
  <c r="K63" i="12"/>
  <c r="K62" i="12" s="1"/>
  <c r="O63" i="12"/>
  <c r="O62" i="12" s="1"/>
  <c r="Q63" i="12"/>
  <c r="V63" i="12"/>
  <c r="V62" i="12" s="1"/>
  <c r="I64" i="12"/>
  <c r="Q64" i="12"/>
  <c r="G65" i="12"/>
  <c r="G64" i="12" s="1"/>
  <c r="I65" i="12"/>
  <c r="K65" i="12"/>
  <c r="K64" i="12" s="1"/>
  <c r="O65" i="12"/>
  <c r="O64" i="12" s="1"/>
  <c r="Q65" i="12"/>
  <c r="V65" i="12"/>
  <c r="V64" i="12" s="1"/>
  <c r="G67" i="12"/>
  <c r="M67" i="12" s="1"/>
  <c r="I67" i="12"/>
  <c r="K67" i="12"/>
  <c r="K66" i="12" s="1"/>
  <c r="O67" i="12"/>
  <c r="O66" i="12" s="1"/>
  <c r="Q67" i="12"/>
  <c r="V67" i="12"/>
  <c r="V66" i="12" s="1"/>
  <c r="G68" i="12"/>
  <c r="I68" i="12"/>
  <c r="I66" i="12" s="1"/>
  <c r="K68" i="12"/>
  <c r="M68" i="12"/>
  <c r="O68" i="12"/>
  <c r="Q68" i="12"/>
  <c r="Q66" i="12" s="1"/>
  <c r="V68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100" i="12"/>
  <c r="I100" i="12"/>
  <c r="K100" i="12"/>
  <c r="M100" i="12"/>
  <c r="O100" i="12"/>
  <c r="Q100" i="12"/>
  <c r="V100" i="12"/>
  <c r="G101" i="12"/>
  <c r="K101" i="12"/>
  <c r="O101" i="12"/>
  <c r="V101" i="12"/>
  <c r="G102" i="12"/>
  <c r="I102" i="12"/>
  <c r="I101" i="12" s="1"/>
  <c r="K102" i="12"/>
  <c r="M102" i="12"/>
  <c r="M101" i="12" s="1"/>
  <c r="O102" i="12"/>
  <c r="Q102" i="12"/>
  <c r="Q101" i="12" s="1"/>
  <c r="V102" i="12"/>
  <c r="G104" i="12"/>
  <c r="I104" i="12"/>
  <c r="I103" i="12" s="1"/>
  <c r="K104" i="12"/>
  <c r="M104" i="12"/>
  <c r="O104" i="12"/>
  <c r="Q104" i="12"/>
  <c r="Q103" i="12" s="1"/>
  <c r="V104" i="12"/>
  <c r="G106" i="12"/>
  <c r="M106" i="12" s="1"/>
  <c r="I106" i="12"/>
  <c r="K106" i="12"/>
  <c r="K103" i="12" s="1"/>
  <c r="O106" i="12"/>
  <c r="Q106" i="12"/>
  <c r="V106" i="12"/>
  <c r="V103" i="12" s="1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O103" i="12" s="1"/>
  <c r="Q109" i="12"/>
  <c r="V109" i="12"/>
  <c r="G111" i="12"/>
  <c r="G110" i="12" s="1"/>
  <c r="I111" i="12"/>
  <c r="K111" i="12"/>
  <c r="K110" i="12" s="1"/>
  <c r="O111" i="12"/>
  <c r="O110" i="12" s="1"/>
  <c r="Q111" i="12"/>
  <c r="V111" i="12"/>
  <c r="V110" i="12" s="1"/>
  <c r="G113" i="12"/>
  <c r="I113" i="12"/>
  <c r="K113" i="12"/>
  <c r="M113" i="12"/>
  <c r="O113" i="12"/>
  <c r="Q113" i="12"/>
  <c r="V113" i="12"/>
  <c r="G116" i="12"/>
  <c r="M116" i="12" s="1"/>
  <c r="I116" i="12"/>
  <c r="K116" i="12"/>
  <c r="O116" i="12"/>
  <c r="Q116" i="12"/>
  <c r="V116" i="12"/>
  <c r="G120" i="12"/>
  <c r="I120" i="12"/>
  <c r="I110" i="12" s="1"/>
  <c r="K120" i="12"/>
  <c r="M120" i="12"/>
  <c r="O120" i="12"/>
  <c r="Q120" i="12"/>
  <c r="Q110" i="12" s="1"/>
  <c r="V120" i="12"/>
  <c r="G122" i="12"/>
  <c r="I122" i="12"/>
  <c r="I121" i="12" s="1"/>
  <c r="K122" i="12"/>
  <c r="M122" i="12"/>
  <c r="O122" i="12"/>
  <c r="Q122" i="12"/>
  <c r="Q121" i="12" s="1"/>
  <c r="V122" i="12"/>
  <c r="G123" i="12"/>
  <c r="G121" i="12" s="1"/>
  <c r="I123" i="12"/>
  <c r="K123" i="12"/>
  <c r="O123" i="12"/>
  <c r="O121" i="12" s="1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K121" i="12" s="1"/>
  <c r="O125" i="12"/>
  <c r="Q125" i="12"/>
  <c r="V125" i="12"/>
  <c r="V121" i="12" s="1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8" i="12"/>
  <c r="I138" i="12"/>
  <c r="I137" i="12" s="1"/>
  <c r="K138" i="12"/>
  <c r="M138" i="12"/>
  <c r="O138" i="12"/>
  <c r="Q138" i="12"/>
  <c r="Q137" i="12" s="1"/>
  <c r="V138" i="12"/>
  <c r="G139" i="12"/>
  <c r="G137" i="12" s="1"/>
  <c r="I139" i="12"/>
  <c r="K139" i="12"/>
  <c r="O139" i="12"/>
  <c r="O137" i="12" s="1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K137" i="12" s="1"/>
  <c r="O141" i="12"/>
  <c r="Q141" i="12"/>
  <c r="V141" i="12"/>
  <c r="V137" i="12" s="1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G152" i="12" s="1"/>
  <c r="I153" i="12"/>
  <c r="K153" i="12"/>
  <c r="K152" i="12" s="1"/>
  <c r="O153" i="12"/>
  <c r="O152" i="12" s="1"/>
  <c r="Q153" i="12"/>
  <c r="V153" i="12"/>
  <c r="V152" i="12" s="1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I152" i="12" s="1"/>
  <c r="K156" i="12"/>
  <c r="M156" i="12"/>
  <c r="O156" i="12"/>
  <c r="Q156" i="12"/>
  <c r="Q152" i="12" s="1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6" i="12"/>
  <c r="I166" i="12"/>
  <c r="I165" i="12" s="1"/>
  <c r="K166" i="12"/>
  <c r="M166" i="12"/>
  <c r="O166" i="12"/>
  <c r="Q166" i="12"/>
  <c r="Q165" i="12" s="1"/>
  <c r="V166" i="12"/>
  <c r="G167" i="12"/>
  <c r="G165" i="12" s="1"/>
  <c r="I167" i="12"/>
  <c r="K167" i="12"/>
  <c r="O167" i="12"/>
  <c r="O165" i="12" s="1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K165" i="12" s="1"/>
  <c r="O169" i="12"/>
  <c r="Q169" i="12"/>
  <c r="V169" i="12"/>
  <c r="V165" i="12" s="1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I190" i="12"/>
  <c r="K190" i="12"/>
  <c r="M190" i="12"/>
  <c r="O190" i="12"/>
  <c r="Q190" i="12"/>
  <c r="V190" i="12"/>
  <c r="G191" i="12"/>
  <c r="O191" i="12"/>
  <c r="G192" i="12"/>
  <c r="I192" i="12"/>
  <c r="I191" i="12" s="1"/>
  <c r="K192" i="12"/>
  <c r="M192" i="12"/>
  <c r="O192" i="12"/>
  <c r="Q192" i="12"/>
  <c r="Q191" i="12" s="1"/>
  <c r="V192" i="12"/>
  <c r="G193" i="12"/>
  <c r="M193" i="12" s="1"/>
  <c r="I193" i="12"/>
  <c r="K193" i="12"/>
  <c r="K191" i="12" s="1"/>
  <c r="O193" i="12"/>
  <c r="Q193" i="12"/>
  <c r="V193" i="12"/>
  <c r="V191" i="12" s="1"/>
  <c r="G194" i="12"/>
  <c r="I194" i="12"/>
  <c r="K194" i="12"/>
  <c r="M194" i="12"/>
  <c r="O194" i="12"/>
  <c r="Q194" i="12"/>
  <c r="V194" i="12"/>
  <c r="G196" i="12"/>
  <c r="I196" i="12"/>
  <c r="I195" i="12" s="1"/>
  <c r="K196" i="12"/>
  <c r="M196" i="12"/>
  <c r="O196" i="12"/>
  <c r="Q196" i="12"/>
  <c r="Q195" i="12" s="1"/>
  <c r="V196" i="12"/>
  <c r="G197" i="12"/>
  <c r="M197" i="12" s="1"/>
  <c r="I197" i="12"/>
  <c r="K197" i="12"/>
  <c r="K195" i="12" s="1"/>
  <c r="O197" i="12"/>
  <c r="Q197" i="12"/>
  <c r="V197" i="12"/>
  <c r="V195" i="12" s="1"/>
  <c r="G198" i="12"/>
  <c r="I198" i="12"/>
  <c r="K198" i="12"/>
  <c r="M198" i="12"/>
  <c r="O198" i="12"/>
  <c r="Q198" i="12"/>
  <c r="V198" i="12"/>
  <c r="G199" i="12"/>
  <c r="I199" i="12"/>
  <c r="K199" i="12"/>
  <c r="O199" i="12"/>
  <c r="O195" i="12" s="1"/>
  <c r="Q199" i="12"/>
  <c r="V199" i="12"/>
  <c r="G201" i="12"/>
  <c r="G200" i="12" s="1"/>
  <c r="I201" i="12"/>
  <c r="K201" i="12"/>
  <c r="K200" i="12" s="1"/>
  <c r="O201" i="12"/>
  <c r="Q201" i="12"/>
  <c r="V201" i="12"/>
  <c r="V200" i="12" s="1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Q200" i="12" s="1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I200" i="12" s="1"/>
  <c r="K208" i="12"/>
  <c r="M208" i="12"/>
  <c r="O208" i="12"/>
  <c r="Q208" i="12"/>
  <c r="V208" i="12"/>
  <c r="V209" i="12"/>
  <c r="G210" i="12"/>
  <c r="I210" i="12"/>
  <c r="K210" i="12"/>
  <c r="M210" i="12"/>
  <c r="O210" i="12"/>
  <c r="Q210" i="12"/>
  <c r="V210" i="12"/>
  <c r="G211" i="12"/>
  <c r="I211" i="12"/>
  <c r="K211" i="12"/>
  <c r="O211" i="12"/>
  <c r="O209" i="12" s="1"/>
  <c r="Q211" i="12"/>
  <c r="V211" i="12"/>
  <c r="G212" i="12"/>
  <c r="I212" i="12"/>
  <c r="K212" i="12"/>
  <c r="M212" i="12"/>
  <c r="O212" i="12"/>
  <c r="Q212" i="12"/>
  <c r="V212" i="12"/>
  <c r="G213" i="12"/>
  <c r="M213" i="12" s="1"/>
  <c r="I213" i="12"/>
  <c r="K213" i="12"/>
  <c r="K209" i="12" s="1"/>
  <c r="O213" i="12"/>
  <c r="Q213" i="12"/>
  <c r="V213" i="12"/>
  <c r="G214" i="12"/>
  <c r="I214" i="12"/>
  <c r="K214" i="12"/>
  <c r="M214" i="12"/>
  <c r="O214" i="12"/>
  <c r="Q214" i="12"/>
  <c r="V214" i="12"/>
  <c r="G216" i="12"/>
  <c r="I216" i="12"/>
  <c r="I215" i="12" s="1"/>
  <c r="K216" i="12"/>
  <c r="M216" i="12"/>
  <c r="O216" i="12"/>
  <c r="Q216" i="12"/>
  <c r="Q215" i="12" s="1"/>
  <c r="V216" i="12"/>
  <c r="G217" i="12"/>
  <c r="M217" i="12" s="1"/>
  <c r="I217" i="12"/>
  <c r="K217" i="12"/>
  <c r="K215" i="12" s="1"/>
  <c r="O217" i="12"/>
  <c r="Q217" i="12"/>
  <c r="V217" i="12"/>
  <c r="V215" i="12" s="1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O215" i="12" s="1"/>
  <c r="Q219" i="12"/>
  <c r="V219" i="12"/>
  <c r="Q220" i="12"/>
  <c r="G221" i="12"/>
  <c r="I221" i="12"/>
  <c r="K221" i="12"/>
  <c r="O221" i="12"/>
  <c r="O220" i="12" s="1"/>
  <c r="Q221" i="12"/>
  <c r="V221" i="12"/>
  <c r="V220" i="12" s="1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I224" i="12"/>
  <c r="I220" i="12" s="1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G229" i="12"/>
  <c r="M229" i="12" s="1"/>
  <c r="I229" i="12"/>
  <c r="K229" i="12"/>
  <c r="K227" i="12" s="1"/>
  <c r="O229" i="12"/>
  <c r="Q229" i="12"/>
  <c r="V229" i="12"/>
  <c r="V227" i="12" s="1"/>
  <c r="G230" i="12"/>
  <c r="I230" i="12"/>
  <c r="K230" i="12"/>
  <c r="M230" i="12"/>
  <c r="O230" i="12"/>
  <c r="Q230" i="12"/>
  <c r="V230" i="12"/>
  <c r="G231" i="12"/>
  <c r="M231" i="12" s="1"/>
  <c r="I231" i="12"/>
  <c r="K231" i="12"/>
  <c r="O231" i="12"/>
  <c r="O227" i="12" s="1"/>
  <c r="Q231" i="12"/>
  <c r="V231" i="12"/>
  <c r="G232" i="12"/>
  <c r="I232" i="12"/>
  <c r="K232" i="12"/>
  <c r="M232" i="12"/>
  <c r="O232" i="12"/>
  <c r="Q232" i="12"/>
  <c r="V232" i="12"/>
  <c r="G234" i="12"/>
  <c r="I234" i="12"/>
  <c r="K234" i="12"/>
  <c r="M234" i="12"/>
  <c r="O234" i="12"/>
  <c r="Q234" i="12"/>
  <c r="V234" i="12"/>
  <c r="G236" i="12"/>
  <c r="I236" i="12"/>
  <c r="K236" i="12"/>
  <c r="K233" i="12" s="1"/>
  <c r="O236" i="12"/>
  <c r="O233" i="12" s="1"/>
  <c r="Q236" i="12"/>
  <c r="V236" i="12"/>
  <c r="V233" i="12" s="1"/>
  <c r="G238" i="12"/>
  <c r="I238" i="12"/>
  <c r="K238" i="12"/>
  <c r="M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48" i="12"/>
  <c r="I248" i="12"/>
  <c r="K248" i="12"/>
  <c r="M248" i="12"/>
  <c r="O248" i="12"/>
  <c r="Q248" i="12"/>
  <c r="V248" i="12"/>
  <c r="G249" i="12"/>
  <c r="M249" i="12" s="1"/>
  <c r="I249" i="12"/>
  <c r="K249" i="12"/>
  <c r="K247" i="12" s="1"/>
  <c r="O249" i="12"/>
  <c r="O247" i="12" s="1"/>
  <c r="Q249" i="12"/>
  <c r="V249" i="12"/>
  <c r="V247" i="12" s="1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I252" i="12"/>
  <c r="K252" i="12"/>
  <c r="M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I254" i="12"/>
  <c r="K254" i="12"/>
  <c r="M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I256" i="12"/>
  <c r="K256" i="12"/>
  <c r="M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I268" i="12"/>
  <c r="K268" i="12"/>
  <c r="M268" i="12"/>
  <c r="O268" i="12"/>
  <c r="Q268" i="12"/>
  <c r="V268" i="12"/>
  <c r="G270" i="12"/>
  <c r="I270" i="12"/>
  <c r="K270" i="12"/>
  <c r="M270" i="12"/>
  <c r="O270" i="12"/>
  <c r="Q270" i="12"/>
  <c r="V270" i="12"/>
  <c r="G272" i="12"/>
  <c r="M272" i="12" s="1"/>
  <c r="I272" i="12"/>
  <c r="K272" i="12"/>
  <c r="K269" i="12" s="1"/>
  <c r="O272" i="12"/>
  <c r="O269" i="12" s="1"/>
  <c r="Q272" i="12"/>
  <c r="V272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V269" i="12" s="1"/>
  <c r="G275" i="12"/>
  <c r="I275" i="12"/>
  <c r="K275" i="12"/>
  <c r="M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I279" i="12"/>
  <c r="K279" i="12"/>
  <c r="M279" i="12"/>
  <c r="O279" i="12"/>
  <c r="Q279" i="12"/>
  <c r="V279" i="12"/>
  <c r="G281" i="12"/>
  <c r="M281" i="12" s="1"/>
  <c r="I281" i="12"/>
  <c r="K281" i="12"/>
  <c r="O281" i="12"/>
  <c r="Q281" i="12"/>
  <c r="V281" i="12"/>
  <c r="G283" i="12"/>
  <c r="I283" i="12"/>
  <c r="K283" i="12"/>
  <c r="M283" i="12"/>
  <c r="O283" i="12"/>
  <c r="Q283" i="12"/>
  <c r="V283" i="12"/>
  <c r="G285" i="12"/>
  <c r="M285" i="12" s="1"/>
  <c r="I285" i="12"/>
  <c r="K285" i="12"/>
  <c r="O285" i="12"/>
  <c r="Q285" i="12"/>
  <c r="V285" i="12"/>
  <c r="G287" i="12"/>
  <c r="I287" i="12"/>
  <c r="K287" i="12"/>
  <c r="M287" i="12"/>
  <c r="O287" i="12"/>
  <c r="Q287" i="12"/>
  <c r="Q286" i="12" s="1"/>
  <c r="V287" i="12"/>
  <c r="G288" i="12"/>
  <c r="M288" i="12" s="1"/>
  <c r="I288" i="12"/>
  <c r="K288" i="12"/>
  <c r="O288" i="12"/>
  <c r="O286" i="12" s="1"/>
  <c r="Q288" i="12"/>
  <c r="V288" i="12"/>
  <c r="G289" i="12"/>
  <c r="I289" i="12"/>
  <c r="I286" i="12" s="1"/>
  <c r="K289" i="12"/>
  <c r="M289" i="12"/>
  <c r="O289" i="12"/>
  <c r="Q289" i="12"/>
  <c r="V289" i="12"/>
  <c r="G290" i="12"/>
  <c r="M290" i="12" s="1"/>
  <c r="I290" i="12"/>
  <c r="K290" i="12"/>
  <c r="O290" i="12"/>
  <c r="Q290" i="12"/>
  <c r="V290" i="12"/>
  <c r="V286" i="12" s="1"/>
  <c r="G292" i="12"/>
  <c r="I292" i="12"/>
  <c r="K292" i="12"/>
  <c r="M292" i="12"/>
  <c r="O292" i="12"/>
  <c r="Q292" i="12"/>
  <c r="V292" i="12"/>
  <c r="G294" i="12"/>
  <c r="M294" i="12" s="1"/>
  <c r="I294" i="12"/>
  <c r="K294" i="12"/>
  <c r="O294" i="12"/>
  <c r="Q294" i="12"/>
  <c r="V294" i="12"/>
  <c r="G296" i="12"/>
  <c r="M296" i="12" s="1"/>
  <c r="I296" i="12"/>
  <c r="K296" i="12"/>
  <c r="K295" i="12" s="1"/>
  <c r="O296" i="12"/>
  <c r="O295" i="12" s="1"/>
  <c r="Q296" i="12"/>
  <c r="V296" i="12"/>
  <c r="V295" i="12" s="1"/>
  <c r="G300" i="12"/>
  <c r="I300" i="12"/>
  <c r="K300" i="12"/>
  <c r="M300" i="12"/>
  <c r="O300" i="12"/>
  <c r="Q300" i="12"/>
  <c r="V300" i="12"/>
  <c r="G304" i="12"/>
  <c r="M304" i="12" s="1"/>
  <c r="I304" i="12"/>
  <c r="K304" i="12"/>
  <c r="O304" i="12"/>
  <c r="Q304" i="12"/>
  <c r="V304" i="12"/>
  <c r="G306" i="12"/>
  <c r="I306" i="12"/>
  <c r="I295" i="12" s="1"/>
  <c r="K306" i="12"/>
  <c r="M306" i="12"/>
  <c r="O306" i="12"/>
  <c r="Q306" i="12"/>
  <c r="Q295" i="12" s="1"/>
  <c r="V306" i="12"/>
  <c r="G307" i="12"/>
  <c r="M307" i="12" s="1"/>
  <c r="I307" i="12"/>
  <c r="K307" i="12"/>
  <c r="O307" i="12"/>
  <c r="Q307" i="12"/>
  <c r="V307" i="12"/>
  <c r="G310" i="12"/>
  <c r="I310" i="12"/>
  <c r="K310" i="12"/>
  <c r="M310" i="12"/>
  <c r="O310" i="12"/>
  <c r="Q310" i="12"/>
  <c r="V310" i="12"/>
  <c r="G312" i="12"/>
  <c r="M312" i="12" s="1"/>
  <c r="I312" i="12"/>
  <c r="K312" i="12"/>
  <c r="O312" i="12"/>
  <c r="Q312" i="12"/>
  <c r="V312" i="12"/>
  <c r="I313" i="12"/>
  <c r="Q313" i="12"/>
  <c r="G314" i="12"/>
  <c r="M314" i="12" s="1"/>
  <c r="M313" i="12" s="1"/>
  <c r="I314" i="12"/>
  <c r="K314" i="12"/>
  <c r="K313" i="12" s="1"/>
  <c r="O314" i="12"/>
  <c r="O313" i="12" s="1"/>
  <c r="Q314" i="12"/>
  <c r="V314" i="12"/>
  <c r="V313" i="12" s="1"/>
  <c r="G322" i="12"/>
  <c r="I322" i="12"/>
  <c r="K322" i="12"/>
  <c r="M322" i="12"/>
  <c r="O322" i="12"/>
  <c r="Q322" i="12"/>
  <c r="V322" i="12"/>
  <c r="G324" i="12"/>
  <c r="M324" i="12" s="1"/>
  <c r="I324" i="12"/>
  <c r="K324" i="12"/>
  <c r="O324" i="12"/>
  <c r="Q324" i="12"/>
  <c r="V324" i="12"/>
  <c r="G333" i="12"/>
  <c r="M333" i="12" s="1"/>
  <c r="I333" i="12"/>
  <c r="K333" i="12"/>
  <c r="K332" i="12" s="1"/>
  <c r="O333" i="12"/>
  <c r="O332" i="12" s="1"/>
  <c r="Q333" i="12"/>
  <c r="V333" i="12"/>
  <c r="V332" i="12" s="1"/>
  <c r="G334" i="12"/>
  <c r="I334" i="12"/>
  <c r="K334" i="12"/>
  <c r="M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I336" i="12"/>
  <c r="I332" i="12" s="1"/>
  <c r="K336" i="12"/>
  <c r="M336" i="12"/>
  <c r="O336" i="12"/>
  <c r="Q336" i="12"/>
  <c r="Q332" i="12" s="1"/>
  <c r="V336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I342" i="12"/>
  <c r="K342" i="12"/>
  <c r="M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I344" i="12"/>
  <c r="K344" i="12"/>
  <c r="M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I346" i="12"/>
  <c r="K346" i="12"/>
  <c r="M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I350" i="12"/>
  <c r="K350" i="12"/>
  <c r="M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I352" i="12"/>
  <c r="K352" i="12"/>
  <c r="M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I354" i="12"/>
  <c r="K354" i="12"/>
  <c r="M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I356" i="12"/>
  <c r="K356" i="12"/>
  <c r="M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I358" i="12"/>
  <c r="K358" i="12"/>
  <c r="M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I362" i="12"/>
  <c r="K362" i="12"/>
  <c r="M362" i="12"/>
  <c r="O362" i="12"/>
  <c r="Q362" i="12"/>
  <c r="V362" i="12"/>
  <c r="G363" i="12"/>
  <c r="G364" i="12"/>
  <c r="I364" i="12"/>
  <c r="I363" i="12" s="1"/>
  <c r="K364" i="12"/>
  <c r="M364" i="12"/>
  <c r="O364" i="12"/>
  <c r="Q364" i="12"/>
  <c r="Q363" i="12" s="1"/>
  <c r="V364" i="12"/>
  <c r="G365" i="12"/>
  <c r="M365" i="12" s="1"/>
  <c r="I365" i="12"/>
  <c r="K365" i="12"/>
  <c r="K363" i="12" s="1"/>
  <c r="O365" i="12"/>
  <c r="Q365" i="12"/>
  <c r="V365" i="12"/>
  <c r="V363" i="12" s="1"/>
  <c r="G366" i="12"/>
  <c r="I366" i="12"/>
  <c r="K366" i="12"/>
  <c r="M366" i="12"/>
  <c r="O366" i="12"/>
  <c r="Q366" i="12"/>
  <c r="V366" i="12"/>
  <c r="G367" i="12"/>
  <c r="M367" i="12" s="1"/>
  <c r="I367" i="12"/>
  <c r="K367" i="12"/>
  <c r="O367" i="12"/>
  <c r="O363" i="12" s="1"/>
  <c r="Q367" i="12"/>
  <c r="V367" i="12"/>
  <c r="G368" i="12"/>
  <c r="I368" i="12"/>
  <c r="K368" i="12"/>
  <c r="M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I370" i="12"/>
  <c r="K370" i="12"/>
  <c r="M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I372" i="12"/>
  <c r="K372" i="12"/>
  <c r="M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I374" i="12"/>
  <c r="K374" i="12"/>
  <c r="M374" i="12"/>
  <c r="O374" i="12"/>
  <c r="Q374" i="12"/>
  <c r="V374" i="12"/>
  <c r="G375" i="12"/>
  <c r="M375" i="12" s="1"/>
  <c r="I375" i="12"/>
  <c r="K375" i="12"/>
  <c r="O375" i="12"/>
  <c r="Q375" i="12"/>
  <c r="V375" i="12"/>
  <c r="G377" i="12"/>
  <c r="M377" i="12" s="1"/>
  <c r="I377" i="12"/>
  <c r="K377" i="12"/>
  <c r="K376" i="12" s="1"/>
  <c r="O377" i="12"/>
  <c r="O376" i="12" s="1"/>
  <c r="Q377" i="12"/>
  <c r="V377" i="12"/>
  <c r="V376" i="12" s="1"/>
  <c r="G378" i="12"/>
  <c r="I378" i="12"/>
  <c r="K378" i="12"/>
  <c r="M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I380" i="12"/>
  <c r="I376" i="12" s="1"/>
  <c r="K380" i="12"/>
  <c r="M380" i="12"/>
  <c r="O380" i="12"/>
  <c r="Q380" i="12"/>
  <c r="Q376" i="12" s="1"/>
  <c r="V380" i="12"/>
  <c r="G382" i="12"/>
  <c r="I382" i="12"/>
  <c r="I381" i="12" s="1"/>
  <c r="K382" i="12"/>
  <c r="M382" i="12"/>
  <c r="O382" i="12"/>
  <c r="Q382" i="12"/>
  <c r="Q381" i="12" s="1"/>
  <c r="V382" i="12"/>
  <c r="G383" i="12"/>
  <c r="G381" i="12" s="1"/>
  <c r="I383" i="12"/>
  <c r="K383" i="12"/>
  <c r="O383" i="12"/>
  <c r="O381" i="12" s="1"/>
  <c r="Q383" i="12"/>
  <c r="V383" i="12"/>
  <c r="G384" i="12"/>
  <c r="I384" i="12"/>
  <c r="K384" i="12"/>
  <c r="M384" i="12"/>
  <c r="O384" i="12"/>
  <c r="Q384" i="12"/>
  <c r="V384" i="12"/>
  <c r="G385" i="12"/>
  <c r="M385" i="12" s="1"/>
  <c r="I385" i="12"/>
  <c r="K385" i="12"/>
  <c r="K381" i="12" s="1"/>
  <c r="O385" i="12"/>
  <c r="Q385" i="12"/>
  <c r="V385" i="12"/>
  <c r="V381" i="12" s="1"/>
  <c r="G386" i="12"/>
  <c r="I386" i="12"/>
  <c r="K386" i="12"/>
  <c r="M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I388" i="12"/>
  <c r="K388" i="12"/>
  <c r="M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I390" i="12"/>
  <c r="K390" i="12"/>
  <c r="M390" i="12"/>
  <c r="O390" i="12"/>
  <c r="Q390" i="12"/>
  <c r="V390" i="12"/>
  <c r="G391" i="12"/>
  <c r="M391" i="12" s="1"/>
  <c r="I391" i="12"/>
  <c r="K391" i="12"/>
  <c r="O391" i="12"/>
  <c r="Q391" i="12"/>
  <c r="V391" i="12"/>
  <c r="I392" i="12"/>
  <c r="Q392" i="12"/>
  <c r="G393" i="12"/>
  <c r="M393" i="12" s="1"/>
  <c r="M392" i="12" s="1"/>
  <c r="I393" i="12"/>
  <c r="K393" i="12"/>
  <c r="K392" i="12" s="1"/>
  <c r="O393" i="12"/>
  <c r="O392" i="12" s="1"/>
  <c r="Q393" i="12"/>
  <c r="V393" i="12"/>
  <c r="V392" i="12" s="1"/>
  <c r="G395" i="12"/>
  <c r="G394" i="12" s="1"/>
  <c r="I395" i="12"/>
  <c r="K395" i="12"/>
  <c r="K394" i="12" s="1"/>
  <c r="O395" i="12"/>
  <c r="O394" i="12" s="1"/>
  <c r="Q395" i="12"/>
  <c r="V395" i="12"/>
  <c r="V394" i="12" s="1"/>
  <c r="G396" i="12"/>
  <c r="I396" i="12"/>
  <c r="I394" i="12" s="1"/>
  <c r="K396" i="12"/>
  <c r="M396" i="12"/>
  <c r="O396" i="12"/>
  <c r="Q396" i="12"/>
  <c r="Q394" i="12" s="1"/>
  <c r="V396" i="12"/>
  <c r="G397" i="12"/>
  <c r="M397" i="12" s="1"/>
  <c r="I397" i="12"/>
  <c r="K397" i="12"/>
  <c r="O397" i="12"/>
  <c r="Q397" i="12"/>
  <c r="V397" i="12"/>
  <c r="G398" i="12"/>
  <c r="I398" i="12"/>
  <c r="K398" i="12"/>
  <c r="M398" i="12"/>
  <c r="O398" i="12"/>
  <c r="Q398" i="12"/>
  <c r="V398" i="12"/>
  <c r="G399" i="12"/>
  <c r="M399" i="12" s="1"/>
  <c r="I399" i="12"/>
  <c r="K399" i="12"/>
  <c r="O399" i="12"/>
  <c r="Q399" i="12"/>
  <c r="V399" i="12"/>
  <c r="G401" i="12"/>
  <c r="M401" i="12" s="1"/>
  <c r="I401" i="12"/>
  <c r="K401" i="12"/>
  <c r="K400" i="12" s="1"/>
  <c r="O401" i="12"/>
  <c r="O400" i="12" s="1"/>
  <c r="Q401" i="12"/>
  <c r="V401" i="12"/>
  <c r="V400" i="12" s="1"/>
  <c r="G402" i="12"/>
  <c r="I402" i="12"/>
  <c r="K402" i="12"/>
  <c r="M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I404" i="12"/>
  <c r="I400" i="12" s="1"/>
  <c r="K404" i="12"/>
  <c r="M404" i="12"/>
  <c r="O404" i="12"/>
  <c r="Q404" i="12"/>
  <c r="Q400" i="12" s="1"/>
  <c r="V404" i="12"/>
  <c r="G405" i="12"/>
  <c r="M405" i="12" s="1"/>
  <c r="I405" i="12"/>
  <c r="K405" i="12"/>
  <c r="O405" i="12"/>
  <c r="Q405" i="12"/>
  <c r="V405" i="12"/>
  <c r="G406" i="12"/>
  <c r="I406" i="12"/>
  <c r="K406" i="12"/>
  <c r="M406" i="12"/>
  <c r="O406" i="12"/>
  <c r="Q406" i="12"/>
  <c r="V406" i="12"/>
  <c r="G407" i="12"/>
  <c r="M407" i="12" s="1"/>
  <c r="I407" i="12"/>
  <c r="K407" i="12"/>
  <c r="O407" i="12"/>
  <c r="Q407" i="12"/>
  <c r="V407" i="12"/>
  <c r="AF409" i="12"/>
  <c r="G41" i="1" s="1"/>
  <c r="I20" i="1"/>
  <c r="I19" i="1"/>
  <c r="I18" i="1"/>
  <c r="I17" i="1"/>
  <c r="H45" i="1"/>
  <c r="I45" i="1" s="1"/>
  <c r="H44" i="1"/>
  <c r="I44" i="1" s="1"/>
  <c r="H43" i="1"/>
  <c r="I43" i="1" s="1"/>
  <c r="H42" i="1"/>
  <c r="I42" i="1" s="1"/>
  <c r="I16" i="1" l="1"/>
  <c r="I92" i="1"/>
  <c r="J91" i="1" s="1"/>
  <c r="G409" i="12"/>
  <c r="G39" i="1"/>
  <c r="G46" i="1" s="1"/>
  <c r="G25" i="1" s="1"/>
  <c r="A25" i="1" s="1"/>
  <c r="A26" i="1" s="1"/>
  <c r="G26" i="1" s="1"/>
  <c r="G40" i="1"/>
  <c r="J53" i="1"/>
  <c r="J58" i="1"/>
  <c r="J62" i="1"/>
  <c r="J66" i="1"/>
  <c r="J70" i="1"/>
  <c r="J74" i="1"/>
  <c r="J78" i="1"/>
  <c r="J82" i="1"/>
  <c r="J86" i="1"/>
  <c r="J90" i="1"/>
  <c r="J55" i="1"/>
  <c r="J59" i="1"/>
  <c r="J63" i="1"/>
  <c r="J67" i="1"/>
  <c r="J71" i="1"/>
  <c r="J75" i="1"/>
  <c r="J79" i="1"/>
  <c r="J83" i="1"/>
  <c r="J87" i="1"/>
  <c r="M8" i="14"/>
  <c r="M38" i="14"/>
  <c r="M37" i="14" s="1"/>
  <c r="M34" i="14"/>
  <c r="M32" i="14" s="1"/>
  <c r="M14" i="14"/>
  <c r="AE46" i="14"/>
  <c r="M126" i="13"/>
  <c r="M42" i="13"/>
  <c r="M142" i="13"/>
  <c r="M61" i="13"/>
  <c r="M146" i="13"/>
  <c r="M138" i="13"/>
  <c r="M137" i="13" s="1"/>
  <c r="M107" i="13"/>
  <c r="M106" i="13" s="1"/>
  <c r="M94" i="13"/>
  <c r="M92" i="13" s="1"/>
  <c r="M89" i="13"/>
  <c r="M84" i="13" s="1"/>
  <c r="M68" i="13"/>
  <c r="M50" i="13"/>
  <c r="M49" i="13" s="1"/>
  <c r="M24" i="13"/>
  <c r="M21" i="13" s="1"/>
  <c r="M18" i="13"/>
  <c r="M8" i="13" s="1"/>
  <c r="M363" i="12"/>
  <c r="M376" i="12"/>
  <c r="M295" i="12"/>
  <c r="M286" i="12"/>
  <c r="M400" i="12"/>
  <c r="M332" i="12"/>
  <c r="AE409" i="12"/>
  <c r="G400" i="12"/>
  <c r="M395" i="12"/>
  <c r="M394" i="12" s="1"/>
  <c r="G392" i="12"/>
  <c r="M383" i="12"/>
  <c r="M381" i="12" s="1"/>
  <c r="G376" i="12"/>
  <c r="G332" i="12"/>
  <c r="G313" i="12"/>
  <c r="G295" i="12"/>
  <c r="K286" i="12"/>
  <c r="G269" i="12"/>
  <c r="Q247" i="12"/>
  <c r="I247" i="12"/>
  <c r="G233" i="12"/>
  <c r="M236" i="12"/>
  <c r="M233" i="12" s="1"/>
  <c r="M227" i="12"/>
  <c r="G220" i="12"/>
  <c r="G209" i="12"/>
  <c r="M211" i="12"/>
  <c r="M209" i="12"/>
  <c r="M66" i="12"/>
  <c r="Q269" i="12"/>
  <c r="M269" i="12"/>
  <c r="G247" i="12"/>
  <c r="G227" i="12"/>
  <c r="M215" i="12"/>
  <c r="M199" i="12"/>
  <c r="G195" i="12"/>
  <c r="I269" i="12"/>
  <c r="M191" i="12"/>
  <c r="M103" i="12"/>
  <c r="M52" i="12"/>
  <c r="G286" i="12"/>
  <c r="M247" i="12"/>
  <c r="Q233" i="12"/>
  <c r="I233" i="12"/>
  <c r="Q227" i="12"/>
  <c r="I227" i="12"/>
  <c r="K220" i="12"/>
  <c r="G215" i="12"/>
  <c r="Q209" i="12"/>
  <c r="I209" i="12"/>
  <c r="O200" i="12"/>
  <c r="M195" i="12"/>
  <c r="M221" i="12"/>
  <c r="M220" i="12" s="1"/>
  <c r="M201" i="12"/>
  <c r="M200" i="12" s="1"/>
  <c r="M153" i="12"/>
  <c r="M152" i="12" s="1"/>
  <c r="M111" i="12"/>
  <c r="M110" i="12" s="1"/>
  <c r="G66" i="12"/>
  <c r="M65" i="12"/>
  <c r="M64" i="12" s="1"/>
  <c r="G62" i="12"/>
  <c r="M34" i="12"/>
  <c r="M26" i="12" s="1"/>
  <c r="M14" i="12"/>
  <c r="M8" i="12" s="1"/>
  <c r="G103" i="12"/>
  <c r="M167" i="12"/>
  <c r="M165" i="12" s="1"/>
  <c r="M139" i="12"/>
  <c r="M137" i="12" s="1"/>
  <c r="M123" i="12"/>
  <c r="M121" i="12" s="1"/>
  <c r="M55" i="12"/>
  <c r="I21" i="1"/>
  <c r="J28" i="1"/>
  <c r="J26" i="1"/>
  <c r="G38" i="1"/>
  <c r="F38" i="1"/>
  <c r="H32" i="1"/>
  <c r="J23" i="1"/>
  <c r="J24" i="1"/>
  <c r="J25" i="1"/>
  <c r="J27" i="1"/>
  <c r="E24" i="1"/>
  <c r="E26" i="1"/>
  <c r="J89" i="1" l="1"/>
  <c r="J85" i="1"/>
  <c r="J81" i="1"/>
  <c r="J77" i="1"/>
  <c r="J73" i="1"/>
  <c r="J69" i="1"/>
  <c r="J65" i="1"/>
  <c r="J61" i="1"/>
  <c r="J57" i="1"/>
  <c r="J56" i="1"/>
  <c r="J88" i="1"/>
  <c r="J84" i="1"/>
  <c r="J80" i="1"/>
  <c r="J76" i="1"/>
  <c r="J72" i="1"/>
  <c r="J68" i="1"/>
  <c r="J64" i="1"/>
  <c r="J60" i="1"/>
  <c r="J54" i="1"/>
  <c r="F41" i="1"/>
  <c r="H41" i="1" s="1"/>
  <c r="I41" i="1" s="1"/>
  <c r="F40" i="1"/>
  <c r="H40" i="1" s="1"/>
  <c r="I40" i="1" s="1"/>
  <c r="F39" i="1"/>
  <c r="J92" i="1"/>
  <c r="F46" i="1" l="1"/>
  <c r="H39" i="1"/>
  <c r="H46" i="1" s="1"/>
  <c r="I39" i="1"/>
  <c r="I46" i="1" s="1"/>
  <c r="J44" i="1" l="1"/>
  <c r="J45" i="1"/>
  <c r="J42" i="1"/>
  <c r="J39" i="1"/>
  <c r="J46" i="1" s="1"/>
  <c r="J41" i="1"/>
  <c r="J43" i="1"/>
  <c r="J40" i="1"/>
  <c r="G23" i="1"/>
  <c r="A23" i="1" s="1"/>
  <c r="A24" i="1" s="1"/>
  <c r="G24" i="1" s="1"/>
  <c r="A27" i="1" s="1"/>
  <c r="A29" i="1" s="1"/>
  <c r="G29" i="1" s="1"/>
  <c r="G27" i="1" s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<sst xmlns="http://schemas.openxmlformats.org/spreadsheetml/2006/main" count="3019" uniqueCount="967">
  <si>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</si>
  <si>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</si>
  <si>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</si>
  <si>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</si>
  <si>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</si>
  <si>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</si>
  <si>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</si>
  <si>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</si>
  <si>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</si>
  <si>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</si>
  <si>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</si>
  <si>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</si>
  <si>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</si>
  <si>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</si>
  <si>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</si>
  <si>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</si>
  <si>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</si>
  <si>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</si>
  <si>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</si>
  <si>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</si>
  <si>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</si>
  <si>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</si>
  <si>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</si>
  <si>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</si>
  <si>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</si>
  <si>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</si>
  <si>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</si>
  <si>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</si>
  <si>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</si>
  <si>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</si>
  <si>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</si>
  <si>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</si>
  <si>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</si>
  <si>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</si>
  <si>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</si>
  <si>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</si>
  <si>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</si>
  <si>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</si>
  <si>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</si>
  <si>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</si>
  <si>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</si>
  <si>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</si>
  <si>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</si>
  <si>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POPArch06</t>
  </si>
  <si>
    <t>Václavská 3, Brno,Oprava bytu+nebytový prostor</t>
  </si>
  <si>
    <t>Stavba</t>
  </si>
  <si>
    <t>01</t>
  </si>
  <si>
    <t>SO01 - Oprava bytu č.16</t>
  </si>
  <si>
    <t>Oprava bytu č.16</t>
  </si>
  <si>
    <t>02</t>
  </si>
  <si>
    <t>SO02 - nebytový prostor</t>
  </si>
  <si>
    <t>nebytový prostor</t>
  </si>
  <si>
    <t>03</t>
  </si>
  <si>
    <t>SO03 - výměna stropu</t>
  </si>
  <si>
    <t>výměna stropu</t>
  </si>
  <si>
    <t>Celkem za stavbu</t>
  </si>
  <si>
    <t>CZK</t>
  </si>
  <si>
    <t>Rekapitulace dílů</t>
  </si>
  <si>
    <t>Typ dílu</t>
  </si>
  <si>
    <t>29</t>
  </si>
  <si>
    <t>Sanace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</si>
  <si>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</si>
  <si>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</si>
  <si>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</si>
  <si>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</si>
  <si>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</si>
  <si>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</si>
  <si>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</si>
  <si>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</si>
  <si>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</si>
  <si>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</si>
  <si>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</si>
  <si>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</si>
  <si>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</si>
  <si>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</si>
  <si>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</si>
  <si>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</si>
  <si>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</si>
  <si>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</si>
  <si>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</si>
  <si>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</si>
  <si>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</si>
  <si>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</si>
  <si>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</si>
  <si>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</si>
  <si>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</si>
  <si>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</si>
  <si>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</si>
  <si>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</si>
  <si>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</si>
  <si>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</si>
  <si>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727</t>
  </si>
  <si>
    <t>ZTI - ostatní</t>
  </si>
  <si>
    <t>730</t>
  </si>
  <si>
    <t>Ústřední vytápění - tepelné izolace</t>
  </si>
  <si>
    <t>731</t>
  </si>
  <si>
    <t>Zdroj tepla</t>
  </si>
  <si>
    <t>733</t>
  </si>
  <si>
    <t>Rozvod potrubí</t>
  </si>
  <si>
    <t>734</t>
  </si>
  <si>
    <t>Armatury</t>
  </si>
  <si>
    <t>735</t>
  </si>
  <si>
    <t>Otopná tělesa</t>
  </si>
  <si>
    <t>7361</t>
  </si>
  <si>
    <t>Ostatní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</si>
  <si>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</si>
  <si>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</si>
  <si>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</si>
  <si>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</si>
  <si>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</si>
  <si>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</si>
  <si>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</si>
  <si>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</si>
  <si>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774</t>
  </si>
  <si>
    <t>Podlahy laminované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</si>
  <si>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</si>
  <si>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</si>
  <si>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</si>
  <si>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</si>
  <si>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</si>
  <si>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</si>
  <si>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</si>
  <si>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silnoporud</t>
  </si>
  <si>
    <t>M21-1</t>
  </si>
  <si>
    <t>Elektromontáže</t>
  </si>
  <si>
    <t>M21-2</t>
  </si>
  <si>
    <t>Elektromontáže ostatní</t>
  </si>
  <si>
    <t>M21-3</t>
  </si>
  <si>
    <t>Svitidla se zdroji</t>
  </si>
  <si>
    <t>M21-4</t>
  </si>
  <si>
    <t>Dodávka rozváděče RB silnoproud</t>
  </si>
  <si>
    <t>M21-5</t>
  </si>
  <si>
    <t>Dodávka rozváděče RD slaboproud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</si>
  <si>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</si>
  <si>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</si>
  <si>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</si>
  <si>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</si>
  <si>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</si>
  <si>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</si>
  <si>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</si>
  <si>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</si>
  <si>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</si>
  <si>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</si>
  <si>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</si>
  <si>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</si>
  <si>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</si>
  <si>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</si>
  <si>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</si>
  <si>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</si>
  <si>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</si>
  <si>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</si>
  <si>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</si>
  <si>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</si>
  <si>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</si>
  <si>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</si>
  <si>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</si>
  <si>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</si>
  <si>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</si>
  <si>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</si>
  <si>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</si>
  <si>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</si>
  <si>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</si>
  <si>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</si>
  <si>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</si>
  <si>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</si>
  <si>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</si>
  <si>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317121047RT4</t>
  </si>
  <si>
    <t>Překlad nenosný porobeton, světlost otv. do 105 cm překlad nenosný  124 x 24,9 x 15</t>
  </si>
  <si>
    <t>kus</t>
  </si>
  <si>
    <t>Vlastní</t>
  </si>
  <si>
    <t>Indiv</t>
  </si>
  <si>
    <t>POL1_1</t>
  </si>
  <si>
    <t>317941121R00</t>
  </si>
  <si>
    <t>Osazení ocelových válcovaných nosníků do č.12</t>
  </si>
  <si>
    <t>t</t>
  </si>
  <si>
    <t>l 50/50/5 : 1,2*2*3,77/1000</t>
  </si>
  <si>
    <t>VV</t>
  </si>
  <si>
    <t>340238212R00</t>
  </si>
  <si>
    <t>Zazdívka otvorů pl.1 m2,cihlami tl.zdi nad 10 cm</t>
  </si>
  <si>
    <t>m2</t>
  </si>
  <si>
    <t>komín dvířka : 0,5*0,67+0,53*0,565</t>
  </si>
  <si>
    <t>342255028R00</t>
  </si>
  <si>
    <t>Příčky z desek porobetonových tl. 15 cm</t>
  </si>
  <si>
    <t>(4,13+1,32+1,745)*3,515-0,7*2*2-0,6*2</t>
  </si>
  <si>
    <t>342264051x01</t>
  </si>
  <si>
    <t>SP1 Podhled sádrokarton.samonos. na R-CW profilech desky standard tl. 2x12,5 mm, bez izolace</t>
  </si>
  <si>
    <t>POL3_0</t>
  </si>
  <si>
    <t>342264051x2</t>
  </si>
  <si>
    <t>SP2 Podhled sádrokarton.samonos. na R-CW profilech desky standard impreg. tl. 2x12,5 mm, bez izolace</t>
  </si>
  <si>
    <t>342948111R00</t>
  </si>
  <si>
    <t>Ukotvení příček k cihel.konstr. kotvami na hmožd.</t>
  </si>
  <si>
    <t>m</t>
  </si>
  <si>
    <t>3,515*4</t>
  </si>
  <si>
    <t>346275115R00</t>
  </si>
  <si>
    <t>Přizdívky z desek porobetonových tl. 150 mm</t>
  </si>
  <si>
    <t>za wc : 0,9*1,2</t>
  </si>
  <si>
    <t>13331712</t>
  </si>
  <si>
    <t>Úhelník rovnoramenný L jakost 11375   50x 50x 5 mm</t>
  </si>
  <si>
    <t>T</t>
  </si>
  <si>
    <t>1,2*2*3,77/1000*1,08</t>
  </si>
  <si>
    <t>413232211R00</t>
  </si>
  <si>
    <t>Zazdívka zhlaví válcovaných nosníků výšky do 15cm</t>
  </si>
  <si>
    <t>610991111R00</t>
  </si>
  <si>
    <t>Zakrývání výplní vnitřních otvorů</t>
  </si>
  <si>
    <t>1,025*1,6*2+0,905*1,755+0,915*2,36</t>
  </si>
  <si>
    <t>612403399R00</t>
  </si>
  <si>
    <t>Hrubá výplň rýh ve stěnách maltou</t>
  </si>
  <si>
    <t>ZTI : 10*0,1</t>
  </si>
  <si>
    <t>elektro : 5*0,1</t>
  </si>
  <si>
    <t>612425931R00</t>
  </si>
  <si>
    <t>Omítka vápenná vnitřního ostění - štuková</t>
  </si>
  <si>
    <t>mč.2.01 : (0,905+1,755*2)*0,5</t>
  </si>
  <si>
    <t>612471413R00</t>
  </si>
  <si>
    <t>Úprava vnitřních stěn aktivovaným štukem s přísad.</t>
  </si>
  <si>
    <t>(4,13+1,035+1,32)*3,515-0,7*2*3</t>
  </si>
  <si>
    <t>(1,32+0,9+1,745)*(3,515-1,2)-0,6*1,2</t>
  </si>
  <si>
    <t>(2+1,74)*(3,515-2,1)</t>
  </si>
  <si>
    <t>612473182R00</t>
  </si>
  <si>
    <t>Omítka vnitřního zdiva ze suché směsi, štuková</t>
  </si>
  <si>
    <t xml:space="preserve">po otlučení 75% : </t>
  </si>
  <si>
    <t>mč.2.01 : (9,695*3,515-0,905*1,755-1,145*2,075-0,915*2,36)*0,75</t>
  </si>
  <si>
    <t>(1,055+2,37*2)*0,5*0,75</t>
  </si>
  <si>
    <t>mč.2.02 : 3,7*3,515*0,75</t>
  </si>
  <si>
    <t>mč.2.03 : 0,9*3,515*0,75</t>
  </si>
  <si>
    <t>mč.2.04 : (2,585*3,52-0,5*0,67-0,53*0,565+(1,065+2,04*2)*0,15)*0,75</t>
  </si>
  <si>
    <t>0,5*0,67+0,53*0,565</t>
  </si>
  <si>
    <t>mč.2.05 : (19,45*3,52-1,025*1,6*2-1,145*2,075)*0,75</t>
  </si>
  <si>
    <t>((1,025+1,6*2)*0,1*2+(1,315+2,72*2)*0,3*2)*0,75</t>
  </si>
  <si>
    <t>ostatní : (0,1+0,1+0,1+0,1)*3,515*0,75</t>
  </si>
  <si>
    <t>612473186R00</t>
  </si>
  <si>
    <t>Příplatek za zabudované rohovníky</t>
  </si>
  <si>
    <t>612481113R00</t>
  </si>
  <si>
    <t>Potažení vnitř. stěn sklotex. pletivem s vypnutím</t>
  </si>
  <si>
    <t>((4,13+1,32+1,745)*3,515-0,7*2*2-0,6*2)*2+0,9*(1,2+0,15)</t>
  </si>
  <si>
    <t>631312611R00</t>
  </si>
  <si>
    <t>Mazanina betonová tl. 5 - 8 cm C 16/20  (B 20)</t>
  </si>
  <si>
    <t>m3</t>
  </si>
  <si>
    <t>P2 : 6,65*0,054</t>
  </si>
  <si>
    <t>631319171R00</t>
  </si>
  <si>
    <t>Příplatek za stržení povrchu mazaniny tl. 8 cm</t>
  </si>
  <si>
    <t>631362021R00</t>
  </si>
  <si>
    <t>Výztuž mazanin svařovanou sítí z drátů Kari</t>
  </si>
  <si>
    <t>P2 : 6,65*1,2*3,03/1000</t>
  </si>
  <si>
    <t>631591125R00</t>
  </si>
  <si>
    <t>Násyp pod podlahy systémový</t>
  </si>
  <si>
    <t>P1 : 11,5*0,025</t>
  </si>
  <si>
    <t>P3 : 23,7*0,055</t>
  </si>
  <si>
    <t>941955002R00</t>
  </si>
  <si>
    <t>Lešení lehké pomocné, výška podlahy do 1,9 m</t>
  </si>
  <si>
    <t>952901111R00</t>
  </si>
  <si>
    <t>Vyčištění budov o výšce podlaží do 4 m</t>
  </si>
  <si>
    <t>725210821R00</t>
  </si>
  <si>
    <t>Demontáž umyvadel vč výtokových armatur</t>
  </si>
  <si>
    <t>725829202R00</t>
  </si>
  <si>
    <t>Montáž baterie umyvadlové</t>
  </si>
  <si>
    <t>775411810R00</t>
  </si>
  <si>
    <t>Demontáž lišt dřevěných, přibíjených</t>
  </si>
  <si>
    <t>19,45+9,695+2,585+0,9+3,7+0,4</t>
  </si>
  <si>
    <t>962084131R00</t>
  </si>
  <si>
    <t>Bourání příček deskových, vč.masivní podkonstrukce pobité různými materiály</t>
  </si>
  <si>
    <t>4,62*3,515-0,775*2-0,6*2</t>
  </si>
  <si>
    <t>(1+0,745)*3,515-0,65*2</t>
  </si>
  <si>
    <t>965082923R00</t>
  </si>
  <si>
    <t>Odstranění násypu tl. do 10 cm, plocha nad 2 m2</t>
  </si>
  <si>
    <t>mč.2.01-2.03 : 19,54*0,15</t>
  </si>
  <si>
    <t>968062355R00</t>
  </si>
  <si>
    <t>Vybourání dřevěných rámů oken dvojitých pl. 2 m2</t>
  </si>
  <si>
    <t>0,905*1,755</t>
  </si>
  <si>
    <t>968062455R00</t>
  </si>
  <si>
    <t>Vybourání dřevěných dveřních zárubní pl. do 2 m2</t>
  </si>
  <si>
    <t>0,775*2+0,6*2+0,65*2</t>
  </si>
  <si>
    <t>968062456R00</t>
  </si>
  <si>
    <t>Vybourání dřevěných dveřních zárubní pl. nad 2 m2</t>
  </si>
  <si>
    <t>1,145*2,075</t>
  </si>
  <si>
    <t>968062991R00</t>
  </si>
  <si>
    <t>Vybourání dřevěných deštění okna</t>
  </si>
  <si>
    <t>(0,905+1,755*2)*0,5</t>
  </si>
  <si>
    <t>973031324R00</t>
  </si>
  <si>
    <t>Vysekání kapes zeď cihel. MVC, pl. 0,1m2, hl. 15cm</t>
  </si>
  <si>
    <t>pro ocel L : 2</t>
  </si>
  <si>
    <t>974031153R00</t>
  </si>
  <si>
    <t>Vysekání rýh ve zdi cihelné 10 x 10 cm</t>
  </si>
  <si>
    <t>ZTI : 10</t>
  </si>
  <si>
    <t>elektro : 5</t>
  </si>
  <si>
    <t>976072321R00</t>
  </si>
  <si>
    <t>Vybourání kov. komín. dvířek nad 0,3 m2 ze zdi cih</t>
  </si>
  <si>
    <t>978013191R00</t>
  </si>
  <si>
    <t>Otlučení omítek vnitřních stěn v rozsahu do 100 %</t>
  </si>
  <si>
    <t xml:space="preserve">otlučení 75% : </t>
  </si>
  <si>
    <t>mč.2,04 : (2,585*3,52-0,5*0,67-0,53*0,565+(1,065+2,04*2)*0,15)*0,75</t>
  </si>
  <si>
    <t>97900-001</t>
  </si>
  <si>
    <t>Demontáž el.ohřívače TUV vč.likvidace</t>
  </si>
  <si>
    <t>999281111R00</t>
  </si>
  <si>
    <t>Přesun hmot pro opravy a údržbu do výšky 25 m</t>
  </si>
  <si>
    <t>711212002RT2</t>
  </si>
  <si>
    <t>Stěrka hydroizolační těsnicí hmotou</t>
  </si>
  <si>
    <t>POL1_7</t>
  </si>
  <si>
    <t>mč.2.02 : 7,445*2,1-0,7*2-0,6*2+5,5</t>
  </si>
  <si>
    <t>711212201R00</t>
  </si>
  <si>
    <t>Disperzní a penetrační nátěr na bázi akrylátové disperze+modifik.přísada</t>
  </si>
  <si>
    <t>podlaha P2 : 6,65</t>
  </si>
  <si>
    <t>711212601R00</t>
  </si>
  <si>
    <t>Těsnicí pás do spoje podlaha - stěna</t>
  </si>
  <si>
    <t>998711102R00</t>
  </si>
  <si>
    <t>Přesun hmot pro izolace proti vodě, výšky do 12 m</t>
  </si>
  <si>
    <t>713121111R00</t>
  </si>
  <si>
    <t>Izolace tepelná podlah na sucho, jednovrstvá</t>
  </si>
  <si>
    <t>6,65+23,7+11,5</t>
  </si>
  <si>
    <t>713191100RT9</t>
  </si>
  <si>
    <t>Položení izolační fólie včetně dodávky fólie PE</t>
  </si>
  <si>
    <t>P2 : 6,65</t>
  </si>
  <si>
    <t>P1 : 11,5</t>
  </si>
  <si>
    <t>28375768.A</t>
  </si>
  <si>
    <t>Deska polystyrén samozhášivý EPS 150 S s kročejovým útlumem</t>
  </si>
  <si>
    <t>P1 : 11,5*0,05*1,05</t>
  </si>
  <si>
    <t>P2 : 6,65*0,05*1,05</t>
  </si>
  <si>
    <t>P3 : 23,7*0,05*1,05</t>
  </si>
  <si>
    <t>998713102R00</t>
  </si>
  <si>
    <t>Přesun hmot pro izolace tepelné, výšky do 12 m</t>
  </si>
  <si>
    <t>721176101R00</t>
  </si>
  <si>
    <t>Potrubí HT připojovací DN 32 x 1,8 mm</t>
  </si>
  <si>
    <t>721176102R00</t>
  </si>
  <si>
    <t>Potrubí HT připojovací DN 40 x 1,8 mm</t>
  </si>
  <si>
    <t>721176103R00</t>
  </si>
  <si>
    <t>Potrubí HT připojovací DN 50 x 1,8 mm</t>
  </si>
  <si>
    <t>721176105R00</t>
  </si>
  <si>
    <t>Potrubí HT připojovací DN 100 x 2,7 mm</t>
  </si>
  <si>
    <t>721176114R00</t>
  </si>
  <si>
    <t>Potrubí HT odpadní svislé D 75 x 1,9 mm</t>
  </si>
  <si>
    <t>721176115R00</t>
  </si>
  <si>
    <t>Potrubí HT odpadní svislé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</si>
  <si>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</si>
  <si>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</si>
  <si>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</si>
  <si>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</si>
  <si>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</si>
  <si>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</si>
  <si>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55162150.A</t>
  </si>
  <si>
    <t>Odpadní kalich se zápachovou uzávěrkou DN 40</t>
  </si>
  <si>
    <t>721290111R00</t>
  </si>
  <si>
    <t>Zkouška těsnosti kanalizace vodou DN 125</t>
  </si>
  <si>
    <t>998721101R00</t>
  </si>
  <si>
    <t>Přesun hmot pro vnitřní kanalizaci, výšky do 6 m</t>
  </si>
  <si>
    <t>28650024</t>
  </si>
  <si>
    <t>Manžeta protipožární Intumex RS 10  110-30 mm</t>
  </si>
  <si>
    <t>28650020</t>
  </si>
  <si>
    <t>Manžeta protipožární Intumex RS 10  70-30 mm</t>
  </si>
  <si>
    <t>721171808R00</t>
  </si>
  <si>
    <t>Demontáž potrubí z PVC do DN 114</t>
  </si>
  <si>
    <t>722172411R00</t>
  </si>
  <si>
    <t>Potrubí z PPR, D 20/2,2 mm</t>
  </si>
  <si>
    <t>722172412R00</t>
  </si>
  <si>
    <t>Potrubí z PPR, D 25/2,3 mm</t>
  </si>
  <si>
    <t>722181224RT7</t>
  </si>
  <si>
    <t>Izolace návleková  tl. stěny 20 mm, vnitřní průměr 22 mm</t>
  </si>
  <si>
    <t>722181224RT8</t>
  </si>
  <si>
    <t>Izolace návleková tl. stěny 20 mm, vnitřní průměr 25 mm</t>
  </si>
  <si>
    <t>722202413R00</t>
  </si>
  <si>
    <t>Kohout kulový nerozebíratelný DN20</t>
  </si>
  <si>
    <t>722202412R00</t>
  </si>
  <si>
    <t>Kohout kulový nerozebíratelný DN15</t>
  </si>
  <si>
    <t>722190401R00</t>
  </si>
  <si>
    <t>Vyvedení a upevnění výpustek DN 15</t>
  </si>
  <si>
    <t>72200-001</t>
  </si>
  <si>
    <t>Oddělovač syst DN15 EN 1717 typ BA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</si>
  <si>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</si>
  <si>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</si>
  <si>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</si>
  <si>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</si>
  <si>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</si>
  <si>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Přesun hmot pro vnitřní vodovod, výšky do 6 m</t>
  </si>
  <si>
    <t>722200010RA0</t>
  </si>
  <si>
    <t>Demontáž potrubí ocelového do DN 50</t>
  </si>
  <si>
    <t>POL2_7</t>
  </si>
  <si>
    <t>Před.cena</t>
  </si>
  <si>
    <t>Umyvadlo na šrouby, 55 cm, bílé, s otvorem,</t>
  </si>
  <si>
    <t>722260923R00</t>
  </si>
  <si>
    <t>montáž vodoměrů závitových G 1</t>
  </si>
  <si>
    <t>723190204R00</t>
  </si>
  <si>
    <t>Přípojka plynovodu, trubky závitové černé DN 25</t>
  </si>
  <si>
    <t>723110202R00</t>
  </si>
  <si>
    <t>Potrubí ocel DN 25</t>
  </si>
  <si>
    <t>723190909R00</t>
  </si>
  <si>
    <t>Zkouška tlaková  plynového potrubí</t>
  </si>
  <si>
    <t>723190907R00</t>
  </si>
  <si>
    <t>Odvzdušnění a napuštění plynového potrubí</t>
  </si>
  <si>
    <t>551310014R</t>
  </si>
  <si>
    <t>Kohout kulový plyn 1" páčka</t>
  </si>
  <si>
    <t>723239103R00</t>
  </si>
  <si>
    <t>Montáž plynovodních armatur, 2 závity, G 1</t>
  </si>
  <si>
    <t>998723101R00</t>
  </si>
  <si>
    <t>Přesun hmot pro vnitřní plynovod, výšky do 6 m</t>
  </si>
  <si>
    <t>723120804R00</t>
  </si>
  <si>
    <t>Demontáž potrubí svařovaného závitového do DN 25</t>
  </si>
  <si>
    <t>72300-001</t>
  </si>
  <si>
    <t>Chránička DN 40</t>
  </si>
  <si>
    <t>220261662R00</t>
  </si>
  <si>
    <t>Zhotovení drážky ve zdi cihlovém</t>
  </si>
  <si>
    <t>220261664R00</t>
  </si>
  <si>
    <t>Zazdění drážky</t>
  </si>
  <si>
    <t>220261665R00</t>
  </si>
  <si>
    <t>Začištění drážky, konečná úprava</t>
  </si>
  <si>
    <t>725860182RT1</t>
  </si>
  <si>
    <t>Sifon pračkový, DN 40/50, podomítková uzávěrka s přípojem vody 1/2''</t>
  </si>
  <si>
    <t>725014121R00</t>
  </si>
  <si>
    <t>Klozet závěsný + sedátko, bílý</t>
  </si>
  <si>
    <t>725810401R00</t>
  </si>
  <si>
    <t>Ventil rohový bez přípoj. trubičky T 66 G 1/2</t>
  </si>
  <si>
    <t>28696752</t>
  </si>
  <si>
    <t>Tlačítko ovládací kov  bílá/chrom/bílá</t>
  </si>
  <si>
    <t>28696750</t>
  </si>
  <si>
    <t>Modul-WC ovl.zepředu, nádrž</t>
  </si>
  <si>
    <t>Mimo RTS</t>
  </si>
  <si>
    <t>Zástěna 90x90 cm hliníkový rám, čiré bezpečnostní sklo 6mm, provedení chrom</t>
  </si>
  <si>
    <t>642938091R</t>
  </si>
  <si>
    <t>Vanička sprchová keramická čtverec Ravenna 90x90cm , bílá, v. 11 cm, protiskluzová</t>
  </si>
  <si>
    <t>55161596R</t>
  </si>
  <si>
    <t>Sifon ke sprchové vaničce  chrom</t>
  </si>
  <si>
    <t>725845111RT1</t>
  </si>
  <si>
    <t>Baterie sprchová nástěnná ruční, bez příslušenství , standardní</t>
  </si>
  <si>
    <t>725823121R00</t>
  </si>
  <si>
    <t>Baterie umyvadlová stoján. ruční, vč. otvír.odpadu</t>
  </si>
  <si>
    <t>55145352</t>
  </si>
  <si>
    <t>Set sprchový hadice, růžice, držák</t>
  </si>
  <si>
    <t>725860202R00</t>
  </si>
  <si>
    <t>Sifon dřezový, DN 40, 50, 6/4''</t>
  </si>
  <si>
    <t>725860251R00</t>
  </si>
  <si>
    <t>Sifon umyvadlový chromovaný</t>
  </si>
  <si>
    <t>725860265R00</t>
  </si>
  <si>
    <t>Výpusť umyvadlová s uzávěrem táhlo-kov</t>
  </si>
  <si>
    <t>725319101R00</t>
  </si>
  <si>
    <t>Montáž dřezů jednoduchých</t>
  </si>
  <si>
    <t>725219401R00</t>
  </si>
  <si>
    <t>Montáž umyvadel na šrouby do zdiva</t>
  </si>
  <si>
    <t>725849201R00</t>
  </si>
  <si>
    <t>Montáž baterií sprchových, pevná výška</t>
  </si>
  <si>
    <t>725119401R00</t>
  </si>
  <si>
    <t>Montáž předstěnových systémů pro zazdění</t>
  </si>
  <si>
    <t>725200050RA0</t>
  </si>
  <si>
    <t>Montáž zařizovacích předmětů - sprcha</t>
  </si>
  <si>
    <t>725290020RA0</t>
  </si>
  <si>
    <t>Demontáž umyvadla včetně baterie a konzol</t>
  </si>
  <si>
    <t>725290010RA0</t>
  </si>
  <si>
    <t>Demontáž klozetu včetně splachovací nádrže</t>
  </si>
  <si>
    <t>725290030RA0</t>
  </si>
  <si>
    <t>Demontáž vany rohové, včetně baterie a obezdění</t>
  </si>
  <si>
    <t>725829301R00</t>
  </si>
  <si>
    <t>Montáž baterie umyv.a dřezové stojánkové</t>
  </si>
  <si>
    <t>998725101R00</t>
  </si>
  <si>
    <t>Přesun hmot pro zařizovací předměty, výšky do 6 m</t>
  </si>
  <si>
    <t>713-01</t>
  </si>
  <si>
    <t>před.cena montáže izolace Cu. potrubí</t>
  </si>
  <si>
    <t>713-02</t>
  </si>
  <si>
    <t>Izolace návlekovou izolací z PE pro Cu 15x1, tl. 25</t>
  </si>
  <si>
    <t>713-03</t>
  </si>
  <si>
    <t>Izolace návlekovou izolací z PE pro Cu 22x1, tl. 25</t>
  </si>
  <si>
    <t>713-04</t>
  </si>
  <si>
    <t>Přesun hmot pro izolace tepelné</t>
  </si>
  <si>
    <t>ks</t>
  </si>
  <si>
    <t>731-01</t>
  </si>
  <si>
    <t>Přesun hmot pro zdroj tepla</t>
  </si>
  <si>
    <t>731-02</t>
  </si>
  <si>
    <t>před.cena montáže zdroje tepla vč. odkouření a uvedení do provozu</t>
  </si>
  <si>
    <t>731-03</t>
  </si>
  <si>
    <t>Kond.kombi kotel vč.TUV,výkon 3,8-18,9 KW vč.čerpadla,expanze,připoj.sady nad omítku,uzav.ko</t>
  </si>
  <si>
    <t>731-04</t>
  </si>
  <si>
    <t>Redukce z DN60/100 na DN80/125</t>
  </si>
  <si>
    <t>731-05</t>
  </si>
  <si>
    <t>Revizní trubka DN80/125</t>
  </si>
  <si>
    <t>731-06</t>
  </si>
  <si>
    <t>Trubka DN 80/125, l-2000 k vedení vzduchu a spalin</t>
  </si>
  <si>
    <t>731-07</t>
  </si>
  <si>
    <t>Připoj. sada DN80/125, l-1000,</t>
  </si>
  <si>
    <t>731-08</t>
  </si>
  <si>
    <t>Střešní deska pro šikmou/pl. střechu</t>
  </si>
  <si>
    <t>733-01</t>
  </si>
  <si>
    <t>Přesun hmot pro rozvody potrubí</t>
  </si>
  <si>
    <t>733-02</t>
  </si>
  <si>
    <t>montáž Cu. potrubí vč. pom. materiálu</t>
  </si>
  <si>
    <t>733-03</t>
  </si>
  <si>
    <t>Potrubí vč. fitinek, Cu 15x1</t>
  </si>
  <si>
    <t>733-04</t>
  </si>
  <si>
    <t>Potrubí vč. fitinek, Cu 22x1</t>
  </si>
  <si>
    <t>733-05</t>
  </si>
  <si>
    <t>Zkouška těsnosti Cu potrubí</t>
  </si>
  <si>
    <t>734-01</t>
  </si>
  <si>
    <t>Přesun hmot pro armatury</t>
  </si>
  <si>
    <t>734-02</t>
  </si>
  <si>
    <t>montáž armatur vč. pom. materiálu</t>
  </si>
  <si>
    <t>734-05</t>
  </si>
  <si>
    <t>připojovací rohový set DN15 pro tělesa VK vč. termostatické hlavice a sv. šroubení na Cu potrubí</t>
  </si>
  <si>
    <t>735-06</t>
  </si>
  <si>
    <t>připojovací rohový set DN15 pro topné žebříky vč. terrmostatické hlavice a sv. šroubení na Cu potrub</t>
  </si>
  <si>
    <t>735-01</t>
  </si>
  <si>
    <t>Přesun hmot pro tělesa</t>
  </si>
  <si>
    <t>735-02</t>
  </si>
  <si>
    <t>montáž radiátorů vč. uchycení a pom. materiálu</t>
  </si>
  <si>
    <t>735-03</t>
  </si>
  <si>
    <t>Ocel. deskové těleso v provedení VK,  velikost - 21-050080</t>
  </si>
  <si>
    <t>735-04</t>
  </si>
  <si>
    <t>Ocel. deskové těleso v provedení VK,  velikost - 22-050080</t>
  </si>
  <si>
    <t>735-05</t>
  </si>
  <si>
    <t>Ocel. deskové těleso v provedení VK,  velikost - 22-090050</t>
  </si>
  <si>
    <t>Topný žebřík  KRCM 1820/450</t>
  </si>
  <si>
    <t>POL12_0</t>
  </si>
  <si>
    <t>7361-01</t>
  </si>
  <si>
    <t>Topná zkouška, vyreg. systému, proplach a napuštění systému</t>
  </si>
  <si>
    <t>hod</t>
  </si>
  <si>
    <t>7361-02</t>
  </si>
  <si>
    <t>vypracování dokumentace skut. provedení stavby</t>
  </si>
  <si>
    <t>sbr</t>
  </si>
  <si>
    <t>7361-03</t>
  </si>
  <si>
    <t>před.cena provedení prostupů pro potrubí, drážek vč. zapravení</t>
  </si>
  <si>
    <t>7361-04</t>
  </si>
  <si>
    <t>před.cena provedení prostupů pro odkouření vč. utěsnění a zapravení</t>
  </si>
  <si>
    <t>7361-05</t>
  </si>
  <si>
    <t>veškeré revize od kond. kotle vč. revize odkouření</t>
  </si>
  <si>
    <t>762512245R00</t>
  </si>
  <si>
    <t>Položení podlah šroubováním</t>
  </si>
  <si>
    <t>11,5*2+23,7*2+23,7</t>
  </si>
  <si>
    <t>762522811R00</t>
  </si>
  <si>
    <t>Demontáž podlah s polštáři z prken tl. do 32 mm</t>
  </si>
  <si>
    <t>mč.2.01-2.03 : 19,54</t>
  </si>
  <si>
    <t>762595000R00</t>
  </si>
  <si>
    <t>Spojovací a ochranné prostředky k položení podlah</t>
  </si>
  <si>
    <t>11,5*2*0,0125+23,7*2*0,01+23,7*0,03</t>
  </si>
  <si>
    <t>595920200</t>
  </si>
  <si>
    <t>Deska sádrovláknitá tl. 10mm</t>
  </si>
  <si>
    <t>11,5*1,1*2</t>
  </si>
  <si>
    <t>595920210</t>
  </si>
  <si>
    <t>Deska sádrovláknitá se zámkovým systémem tl. 12, 5mm</t>
  </si>
  <si>
    <t>23,7*1,1*2</t>
  </si>
  <si>
    <t>595920337</t>
  </si>
  <si>
    <t>Deska voštinová tl. 30mm</t>
  </si>
  <si>
    <t>23,7*1,1</t>
  </si>
  <si>
    <t>998762103R00</t>
  </si>
  <si>
    <t>Přesun hmot pro tesařské konstrukce, výšky do 24 m</t>
  </si>
  <si>
    <t>766421821R00</t>
  </si>
  <si>
    <t>Demontáž obložení stropů deskami</t>
  </si>
  <si>
    <t>766421822R00</t>
  </si>
  <si>
    <t>Demontáž podkladových roštů obložení podhledů</t>
  </si>
  <si>
    <t>766662811R00</t>
  </si>
  <si>
    <t>Demontáž prahů dveří 1křídlových</t>
  </si>
  <si>
    <t>766662812R00</t>
  </si>
  <si>
    <t>Demontáž prahů dveří 2křídlových</t>
  </si>
  <si>
    <t>766694926T00</t>
  </si>
  <si>
    <t>Demontáž parapetních desek dřevěných</t>
  </si>
  <si>
    <t>76600-1001</t>
  </si>
  <si>
    <t>T/01  M+D vnitří dveře 700/1970 vč.obložk.zárubně kování,doplňků,povrch.úpravy, provedeno dle PD</t>
  </si>
  <si>
    <t>76600-1002</t>
  </si>
  <si>
    <t>T/02  M+D vnitří dveře 700/1970 vč.obložk.zárubně kování,doplňků,povrch.úpravy, provedeno dle PD</t>
  </si>
  <si>
    <t>76600-1003</t>
  </si>
  <si>
    <t>T/03  M+D vnitří dveře 600/1970 vč.obložk.zárubně kování,doplňků,povrch.úpravy, provedeno dle PD</t>
  </si>
  <si>
    <t>76600-1004</t>
  </si>
  <si>
    <t>T/04  M+D repase dveře 1145/2075 vč.obložk.zárubně kování,doplňků,povrch.úpravy, provedeno dle PD</t>
  </si>
  <si>
    <t>76600-1005</t>
  </si>
  <si>
    <t>T/05  M+D parapetní deska š.470mm, postforming tl.19mm, vč.bočních krytek, provedeno dle PD</t>
  </si>
  <si>
    <t>76600-1101</t>
  </si>
  <si>
    <t>Seřízení plast.dveří 900/1930+430 vč.zárubně,prahu kování,doplňků,povrch.úpravy, provedeno dle PD</t>
  </si>
  <si>
    <t>76600-1102</t>
  </si>
  <si>
    <t>Seřízení plast.okna 1025/1600 mm vč. kování doplňků, provedeno dle PD</t>
  </si>
  <si>
    <t>76600-1103</t>
  </si>
  <si>
    <t>Seřízení plast.okna 905/1775 mm vč. kování doplňků , provedeno dle PD</t>
  </si>
  <si>
    <t>76600-9001</t>
  </si>
  <si>
    <t>ZI/01  M+D Kuchyňská linka komplet.provedení dle PD</t>
  </si>
  <si>
    <t>76600-9002</t>
  </si>
  <si>
    <t>M+Dsamostatná digestoř 600mm,recirkulační,nerez vč krycí límec motoru+el.zásuv,kompl.provedení dle P</t>
  </si>
  <si>
    <t>76600-9003</t>
  </si>
  <si>
    <t>M+D 1dřez nerez s okapávačem vč.stojánkové baterie s ruční sprškou, komplet.provedení dle PD</t>
  </si>
  <si>
    <t>76600-9004</t>
  </si>
  <si>
    <t>M+D odpadkový koš do skříňky komplet.provedení dle PD</t>
  </si>
  <si>
    <t>76600-9005</t>
  </si>
  <si>
    <t>M+D el vestavná horkovzdušná trouba komplet.provedení dle PD</t>
  </si>
  <si>
    <t>76600-9007</t>
  </si>
  <si>
    <t>M+D plynová 4 plotýnková varná deska komplet.provedení dle PD</t>
  </si>
  <si>
    <t>76600-9008</t>
  </si>
  <si>
    <t>M+D příprava pro volně stojící MVT komplet.provedení dle PD</t>
  </si>
  <si>
    <t>998766202R00</t>
  </si>
  <si>
    <t>Přesun hmot pro truhlářské konstr., výšky do 12 m</t>
  </si>
  <si>
    <t>771475014R00</t>
  </si>
  <si>
    <t>Obklad soklíků keram.rovných, tmel,výška 10 cm</t>
  </si>
  <si>
    <t>4,445+11,28</t>
  </si>
  <si>
    <t>771575107RT5</t>
  </si>
  <si>
    <t>Montáž podlah keram.,režné hladké, tmel, 20x20 cm vodovzdor.flexi.tmel pro dřev.vlák.desky</t>
  </si>
  <si>
    <t>771575113RV4</t>
  </si>
  <si>
    <t>Montáž podlah keram.,hladké, tmel, 30x60 cm vodovzdor.flexi.tmel pro dřev.vlák.desky</t>
  </si>
  <si>
    <t>771578011R00</t>
  </si>
  <si>
    <t>Spára podlaha - stěna, stěna-stěna, silikonem</t>
  </si>
  <si>
    <t>771579795R00</t>
  </si>
  <si>
    <t>Příplatek za spárování vodotěsnou hmotou - plošně</t>
  </si>
  <si>
    <t>11,5+6,65+(11,28+4,445)*0,1</t>
  </si>
  <si>
    <t>59762901</t>
  </si>
  <si>
    <t>Dlažba slinutá keramická 300/600/10mm R9A barva středně béžová</t>
  </si>
  <si>
    <t>11,5*1,1</t>
  </si>
  <si>
    <t>59762903</t>
  </si>
  <si>
    <t>Dlažba keramická, 200/200/6mm, tmavší béžová</t>
  </si>
  <si>
    <t>6,65*1,1</t>
  </si>
  <si>
    <t>59764225</t>
  </si>
  <si>
    <t>Dodávka soklíku 200/100mm</t>
  </si>
  <si>
    <t>4,445*1,1</t>
  </si>
  <si>
    <t>59764226</t>
  </si>
  <si>
    <t>Dodávka soklíku 600/100mm</t>
  </si>
  <si>
    <t>11,28*1,1</t>
  </si>
  <si>
    <t>998771102R00</t>
  </si>
  <si>
    <t>Přesun hmot pro podlahy z dlaždic, výšky do 12 m</t>
  </si>
  <si>
    <t>775413010R00</t>
  </si>
  <si>
    <t>Montáž podlahové lišty  přibíjené</t>
  </si>
  <si>
    <t>775540001R00</t>
  </si>
  <si>
    <t>Kladení podlah lamelových na podložku vč.dodávky podložky tl.3mm</t>
  </si>
  <si>
    <t>775981112R00</t>
  </si>
  <si>
    <t>Lišta hliníková přechodová, stejná výška krytin</t>
  </si>
  <si>
    <t>34572190</t>
  </si>
  <si>
    <t>Lišta podlahová krajová</t>
  </si>
  <si>
    <t>18,305*1,1</t>
  </si>
  <si>
    <t>611936498</t>
  </si>
  <si>
    <t>Podlaha laminovaná, dekor bělený dub, vzor prkno dodávka dle PD</t>
  </si>
  <si>
    <t>998775103R00</t>
  </si>
  <si>
    <t>Přesun hmot pro podlahy vlysové, výšky do 24 m</t>
  </si>
  <si>
    <t>781475111R00</t>
  </si>
  <si>
    <t>Obklad vnitřní stěn keramický,do tmele, do 10x10cm vč.silikonování styků</t>
  </si>
  <si>
    <t>mč.2.01 : 2,945*0,5+0,6*0,2</t>
  </si>
  <si>
    <t>mč.2.02 : 7,445*2,1-0,7*2-0,6*2</t>
  </si>
  <si>
    <t>mč.2.03 : (5-0,6)*1,2+0,9*0,15</t>
  </si>
  <si>
    <t>781479705R00</t>
  </si>
  <si>
    <t>Přípl.za spárovací hmotu - plošně</t>
  </si>
  <si>
    <t>781497121RS1</t>
  </si>
  <si>
    <t>Lišta hliníková rohová k obkladům profil RB, pro tloušťku obkladu 6 mm</t>
  </si>
  <si>
    <t>0,9*1,25</t>
  </si>
  <si>
    <t>781-01</t>
  </si>
  <si>
    <t>ZI/02 M+D vestavěné zrcadlo 600/900 vč.MDF desky komplet.provedení dle PD</t>
  </si>
  <si>
    <t>59762889</t>
  </si>
  <si>
    <t>Obklad keramický 100/100/6mm glazovaný, matný barva béžová</t>
  </si>
  <si>
    <t>mč.2.02 : (7,445*2,1-0,7*2-0,6*2)*1,1</t>
  </si>
  <si>
    <t>mč.2.03 : ((5-0,6)*1,2+0,9*0,15)*1,1</t>
  </si>
  <si>
    <t>59762890</t>
  </si>
  <si>
    <t>Obklad keramický 50/50/6mm glazovaný, matný barva bílá</t>
  </si>
  <si>
    <t>mč.2.01 : (2,945*0,5+0,6*0,2)*1,1</t>
  </si>
  <si>
    <t>998781103R00</t>
  </si>
  <si>
    <t>Přesun hmot pro obklady keramické, výšky do 24 m</t>
  </si>
  <si>
    <t>784402801R00</t>
  </si>
  <si>
    <t>Odstranění malby oškrábáním v místnosti H do 3,8 m</t>
  </si>
  <si>
    <t>mč.2.01 : 9,695*3,515+(1,055+2,37*2)*0,5</t>
  </si>
  <si>
    <t>mč.2.02 : 3,7*3,515</t>
  </si>
  <si>
    <t>mč.2.03 : 0,9*3,515</t>
  </si>
  <si>
    <t>mč.2,04 : 2,585*3,52+(1,065+2,04*2)*0,15</t>
  </si>
  <si>
    <t>mč.2.05 : 19,45*3,52</t>
  </si>
  <si>
    <t>(1,025+1,6*2)*0,1*2+(1,315+2,72*2)*0,3*2</t>
  </si>
  <si>
    <t>ostatní : (0,1+0,1+0,1+0,1)*3,515</t>
  </si>
  <si>
    <t>784442021RT2</t>
  </si>
  <si>
    <t>Malba disperzní interiérová, výška do 3,8 m pro SDK 2 x nátěr, 1 x penetrace</t>
  </si>
  <si>
    <t>36,8+5,05</t>
  </si>
  <si>
    <t>784452271R00</t>
  </si>
  <si>
    <t>Malba směsí tekutou 2x, 1barva, místnost do 3,8 m</t>
  </si>
  <si>
    <t>9,695*3,515+(1,055+2,37*2)*0,5+2,2075</t>
  </si>
  <si>
    <t>3,7*(3,515-2,1)</t>
  </si>
  <si>
    <t>0,9*(3,515-2,1)</t>
  </si>
  <si>
    <t>2,585*3,52+(1,065+2,04*2)*0,15</t>
  </si>
  <si>
    <t>19,45*3,52</t>
  </si>
  <si>
    <t>32,3458</t>
  </si>
  <si>
    <t>210010002RT1</t>
  </si>
  <si>
    <t>Trubka ohebná pod omítku, typ 23.. 16 mm, včetně dodávky trubky PVC 2316</t>
  </si>
  <si>
    <t>POL1_9</t>
  </si>
  <si>
    <t>210010003RT1</t>
  </si>
  <si>
    <t>Trubka ohebná pod omítku, typ 23.. 23 mm, včetně dodávky trubky PVC 2323</t>
  </si>
  <si>
    <t>210010004RT1</t>
  </si>
  <si>
    <t>Trubka ohebná pod omítku, typ 23.. 29 mm, včetně dodávky trubky PVC 2329</t>
  </si>
  <si>
    <t>210010301RT1</t>
  </si>
  <si>
    <t>Krabice přístrojová KP, bez zapojení, kruhová, včetně dodávky KP 68/2</t>
  </si>
  <si>
    <t>210010320R00</t>
  </si>
  <si>
    <t>Krabice přístrojová KP, se zapojením, kruhová</t>
  </si>
  <si>
    <t>kr1</t>
  </si>
  <si>
    <t>krabice přístrojová hluboká, KPR 68</t>
  </si>
  <si>
    <t>210010322RT1</t>
  </si>
  <si>
    <t>Krabice rozvodná KR 97, se zapojením, kruhová, včetně dodávky KR 97/5 s víčkem</t>
  </si>
  <si>
    <t>210010321RT1</t>
  </si>
  <si>
    <t>Krabice univerzální KU a odbočná KO se zapoj.,kruh , vč.dodávky krabice KU 68-1903</t>
  </si>
  <si>
    <t>210010312RT1</t>
  </si>
  <si>
    <t>Krabice odbočná KO 97, bez zapojení, kruhová, včetně dodávky KO 97/5 s víčkem</t>
  </si>
  <si>
    <t>210010323RT1</t>
  </si>
  <si>
    <t>Krabice odbočná KO, se zapojením, čtvercová, včetně dodávky KO 125 E s víčkem</t>
  </si>
  <si>
    <t>210800105RT1</t>
  </si>
  <si>
    <t>Kabel CYKY 750 V 3x1,5 mm2 uložený pod omítkou, včetně dodávky kabelu</t>
  </si>
  <si>
    <t>210800106RT1</t>
  </si>
  <si>
    <t>Kabel CYKY 750 V 3x2,5 mm2 uložený pod omítkou, včetně dodávky kabelu</t>
  </si>
  <si>
    <t>210800118RT1</t>
  </si>
  <si>
    <t>Kabel CYKY 750 V 5 žil uložený pod omítkou, včetně dodávky kabelu 5x6 mm2</t>
  </si>
  <si>
    <t>210800544RT1</t>
  </si>
  <si>
    <t>Vodič nn a vn CY 1,5 mm2 uložený pevně, včetně dodávky vodiče CY 1,5</t>
  </si>
  <si>
    <t>210800645RT1</t>
  </si>
  <si>
    <t>Vodič nn a vn CYA 4 mm2 uložený pevně, včetně dodávky vodiče CYA 4</t>
  </si>
  <si>
    <t>222280021R00</t>
  </si>
  <si>
    <t>SYKFY 5x2x0,5 mm na příchytkách</t>
  </si>
  <si>
    <t>34121050R</t>
  </si>
  <si>
    <t>Kabel sdělovací s Cu jádrem SYKFY 5 x 2 x 0,50 mm</t>
  </si>
  <si>
    <t>210110041RT6</t>
  </si>
  <si>
    <t>Spínač zapuštěný jednopólový, řazení 1, vč. dodávky strojku, rámečku a krytu</t>
  </si>
  <si>
    <t>210110043RT6</t>
  </si>
  <si>
    <t>Spínač zapuštěný seriový, řazení 5, vč. dodávky strojku, rámečku a krytu</t>
  </si>
  <si>
    <t>210110045RT6</t>
  </si>
  <si>
    <t>Spínač zapuštěný střídavý, řazení 6, vč. dodávky strojku, rámečku a krytu</t>
  </si>
  <si>
    <t>210110047RT6</t>
  </si>
  <si>
    <t>Spínač zapuštěný jednopól.se signál.doutnavkou 1/S , vč. dodávky strojku, doutn., rámečku a krytu.</t>
  </si>
  <si>
    <t>210111011RT6</t>
  </si>
  <si>
    <t>Zásuvka domovní zapuštěná - provedení 2P+PE, včetně dodávky zásuvky a rámečku</t>
  </si>
  <si>
    <t>210111014RT7</t>
  </si>
  <si>
    <t>Zásuvka domovní zapuštěná - provedení 2x (2P+PE), včetně dodávky zásuvky s natočenou dutin.a rámečku</t>
  </si>
  <si>
    <t>dd01</t>
  </si>
  <si>
    <t>zásuvka dvojnásobná, 2x(2P+PE), s přepěť. ochranou T3, vč. dodávky</t>
  </si>
  <si>
    <t>hl1</t>
  </si>
  <si>
    <t>hlásič kouře autonomní akustický, vč. dodávky</t>
  </si>
  <si>
    <t>222323305R00</t>
  </si>
  <si>
    <t>Domácí telefon analog. 1+N, na úchyt.body</t>
  </si>
  <si>
    <t>dt1</t>
  </si>
  <si>
    <t>domácí telefon bez volby účastníka</t>
  </si>
  <si>
    <t>220111761R00</t>
  </si>
  <si>
    <t>Svorka uzemňovací</t>
  </si>
  <si>
    <t>35442150R</t>
  </si>
  <si>
    <t>Svorka uzemňovací ZSA16 32 x 29 x 2 mm</t>
  </si>
  <si>
    <t>tsd2</t>
  </si>
  <si>
    <t>objímka pro žárovkou E27</t>
  </si>
  <si>
    <t>111   R00</t>
  </si>
  <si>
    <t>Mimostaveništní doprava     čl.8-3a</t>
  </si>
  <si>
    <t>979082111R00</t>
  </si>
  <si>
    <t>Vnitrostaveništní doprava suti do 10 m</t>
  </si>
  <si>
    <t>900   RT1</t>
  </si>
  <si>
    <t>HZS, Práce v tarifní třídě 4, stavební přípomoce</t>
  </si>
  <si>
    <t>h</t>
  </si>
  <si>
    <t>900   RT4</t>
  </si>
  <si>
    <t>HZS, Práce v tarifní třídě 7, koordinace postupu prací s ostatnými profesemi</t>
  </si>
  <si>
    <t>905   R01</t>
  </si>
  <si>
    <t>Hzs-revize provoz.souboru a st.obj., Revize</t>
  </si>
  <si>
    <t>POL10_0</t>
  </si>
  <si>
    <t>sdf8</t>
  </si>
  <si>
    <t>závěsný hák do dřevěného stropu pro zavěšení svítidla</t>
  </si>
  <si>
    <t>210100001R00</t>
  </si>
  <si>
    <t>Ukončení vodičů v rozvaděči + zapojení do 2,5 mm2</t>
  </si>
  <si>
    <t>210100002R00</t>
  </si>
  <si>
    <t>Ukončení vodičů v rozvaděči + zapojení do 6 mm2</t>
  </si>
  <si>
    <t>141   R00</t>
  </si>
  <si>
    <t>Přirážka za podružný materiál  M 21, M 22</t>
  </si>
  <si>
    <t>svB1</t>
  </si>
  <si>
    <t>B1 - svítidlo přísazné, LED 30 W, 2830 lm, IP 23, průměr 157, opál, Al těleso, dodávka a montáž</t>
  </si>
  <si>
    <t>svC1</t>
  </si>
  <si>
    <t>C1 - svítidlo vestavné, LED 22 W, 1800 lm, průměr 157, IP 20, opál, dodávka a montáž</t>
  </si>
  <si>
    <t>svD</t>
  </si>
  <si>
    <t>D - svítidlo nástěnné, 24 W, IP 44, rozm. 600x40x60, opál, nad umyvadlo, dodávka a montáž</t>
  </si>
  <si>
    <t>svE</t>
  </si>
  <si>
    <t>E - LED pásek, 30 W/m, dl 2,5 m, do kuch. linky, Al profil, difusor, dodávka a montáž</t>
  </si>
  <si>
    <t>rb1</t>
  </si>
  <si>
    <t>plastová rozvodnice do zdiva, 24 mod, IP 40/30, dodávka a montáž</t>
  </si>
  <si>
    <t>rb2</t>
  </si>
  <si>
    <t>přepěťová ochrana T2, TNS, 3+N, 12,5 kA</t>
  </si>
  <si>
    <t>35889026.AR</t>
  </si>
  <si>
    <t>Chránič proudový OFI25/4/030   OFI 40</t>
  </si>
  <si>
    <t>35822001012R</t>
  </si>
  <si>
    <t>Jistič do 80 A 1 pól. charakteristika B, LTN-6B-1</t>
  </si>
  <si>
    <t>35822001013R</t>
  </si>
  <si>
    <t>Jistič do 80 A 1 pól. charakteristika B, LTN-10B-1</t>
  </si>
  <si>
    <t>35822001015R</t>
  </si>
  <si>
    <t>Jistič do 80 A 1 pól. charakteristika B, LTN-16B-1</t>
  </si>
  <si>
    <t>35822002313R</t>
  </si>
  <si>
    <t>Jistič do 80 A 3 pól. charakterist. B, LTN-16B-3</t>
  </si>
  <si>
    <t>34561616R</t>
  </si>
  <si>
    <t>Štítek označovací 6035-01 K</t>
  </si>
  <si>
    <t>rb4</t>
  </si>
  <si>
    <t>přípojnice, propoje atd.</t>
  </si>
  <si>
    <t>rb6</t>
  </si>
  <si>
    <t>kompletace rozvaděče</t>
  </si>
  <si>
    <t>vzt1</t>
  </si>
  <si>
    <t>flexibilní potrubí Alu 125/1 m, vč. příslušenství, dodávka a montáž</t>
  </si>
  <si>
    <t>vzt11</t>
  </si>
  <si>
    <t>flexibilní potrubí Alu 125/6 m, vč. příslušenství, dodávka a montáž</t>
  </si>
  <si>
    <t>vzt13</t>
  </si>
  <si>
    <t>odbočka jednostranná, T kus 90st, pozink., DN125</t>
  </si>
  <si>
    <t>vzt2</t>
  </si>
  <si>
    <t>radiální ventilátor stropní DN 125, 35 W, 250 V, se zabudovanou zpětnou klapkou a doběh. spínačem,</t>
  </si>
  <si>
    <t>vzt41</t>
  </si>
  <si>
    <t>protidešťová žaluzie DN 125, dodávka a montáž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</si>
  <si>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</si>
  <si>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</si>
  <si>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</si>
  <si>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</si>
  <si>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</si>
  <si>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</si>
  <si>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POL12_1</t>
  </si>
  <si>
    <t>979082121R00</t>
  </si>
  <si>
    <t>Příplatek k vnitrost. dopravě suti za dalších 5 m</t>
  </si>
  <si>
    <t>979087212R00</t>
  </si>
  <si>
    <t>Nakládání suti na dopravní prostředky</t>
  </si>
  <si>
    <t>979990001R00</t>
  </si>
  <si>
    <t>Poplatek za skládku stavební suti</t>
  </si>
  <si>
    <t>SUM</t>
  </si>
  <si>
    <t>Poznámky uchazeče k zadání</t>
  </si>
  <si>
    <t>POPUZIV</t>
  </si>
  <si>
    <t>END</t>
  </si>
  <si>
    <t>29000-101</t>
  </si>
  <si>
    <t>Dekontaminace od splodin hoření</t>
  </si>
  <si>
    <t>mč.1.01 : 18,055*2,814-4,46+5*0,535+2,64*0,505+5,3*0,5</t>
  </si>
  <si>
    <t>mč.1.02 : 18,425*2,78</t>
  </si>
  <si>
    <t>29000-102</t>
  </si>
  <si>
    <t>Zbroušení zčernalého zdiva</t>
  </si>
  <si>
    <t>29000-103</t>
  </si>
  <si>
    <t>Sanace mokrou cestou</t>
  </si>
  <si>
    <t>29000-104</t>
  </si>
  <si>
    <t>Ruční dočištění detailů</t>
  </si>
  <si>
    <t>29000-105</t>
  </si>
  <si>
    <t>Úklid</t>
  </si>
  <si>
    <t>20+23,2</t>
  </si>
  <si>
    <t>310236241R00</t>
  </si>
  <si>
    <t>Zazdívka otvorů pl. 0,09 m2 cihlami, tl. zdi 30 cm</t>
  </si>
  <si>
    <t>po dřev.stropnicích : 12</t>
  </si>
  <si>
    <t>310238211R00</t>
  </si>
  <si>
    <t>Zazdívka otvorů plochy do 1 m2 cihlami na MVC</t>
  </si>
  <si>
    <t>bod 1.05 : (1,85*2,2-0,89*0,875)*(0,3+0,45)/2</t>
  </si>
  <si>
    <t>bod 1.11 : 0,45*0,6*0,15</t>
  </si>
  <si>
    <t>bod 1.06 : 0,8*(1+0,7)/2*1,5-0,6*0,8/2*1,5</t>
  </si>
  <si>
    <t>bod 1.04 : 0,6*0,66*0,535</t>
  </si>
  <si>
    <t>317234410R00</t>
  </si>
  <si>
    <t>Vyzdívka mezi nosníky cihlami pálenými na MC</t>
  </si>
  <si>
    <t>1,2*0,535*0,1</t>
  </si>
  <si>
    <t>1,2*8,1/1000*4</t>
  </si>
  <si>
    <t>342264051RT3</t>
  </si>
  <si>
    <t>SP2 Podhled sádrokartonový na zavěš. ocel. konstr. desky standard impreg. tl. 12,5 mm, bez izolace</t>
  </si>
  <si>
    <t>mč.1.02 : 23,2</t>
  </si>
  <si>
    <t>342264051RX1</t>
  </si>
  <si>
    <t>SP1 Podhled sádrokartonový na zavěš. ocel. konstr. desky protipožární tl.2x12,5mm, bez izolace, EI30</t>
  </si>
  <si>
    <t>mč.1.01 : 20</t>
  </si>
  <si>
    <t>13383315</t>
  </si>
  <si>
    <t>Tyč průřezu IPE 100, střední, jakost oceli 11373</t>
  </si>
  <si>
    <t>1,2*8,1/1000*4*1,08</t>
  </si>
  <si>
    <t>612421615R00</t>
  </si>
  <si>
    <t>Omítka vnitřní zdiva, MVC, hrubá zatřená</t>
  </si>
  <si>
    <t>pod stropní kci : 18,055*0,175+18,425*0,11</t>
  </si>
  <si>
    <t>216904391R00</t>
  </si>
  <si>
    <t>Příplatek za ruční dočištění ocelovými kartáči</t>
  </si>
  <si>
    <t>fasáda : (6,345+1,395+2)*3,2-0,89*0,875-0,915*2,005-0,44*0,565</t>
  </si>
  <si>
    <t>(0,89+0,875*2+0,915+2,005*2+0,44+0,565*2)*0,1</t>
  </si>
  <si>
    <t>622471317R00</t>
  </si>
  <si>
    <t>Nátěr nebo nástřik stěn vnějších, složitost 1 - 2</t>
  </si>
  <si>
    <t>181101102R00</t>
  </si>
  <si>
    <t>Úprava pláně v zářezech v hor. 1-4, se zhutněním</t>
  </si>
  <si>
    <t>596811111R00</t>
  </si>
  <si>
    <t>Kladení dlaždic kom.pro pěší, lože z kameniva těž.</t>
  </si>
  <si>
    <t>631571004R00</t>
  </si>
  <si>
    <t>Násyp ze štěrkopísku 8 - 16, tř. I</t>
  </si>
  <si>
    <t>43,2*0,17</t>
  </si>
  <si>
    <t>59245315</t>
  </si>
  <si>
    <t>Dlaždice betonová  30x30x4 cm šedá</t>
  </si>
  <si>
    <t>43,2*1,02</t>
  </si>
  <si>
    <t>95000-001</t>
  </si>
  <si>
    <t>Uzavření průduchů komínů měděnými víčky</t>
  </si>
  <si>
    <t>965043341R00</t>
  </si>
  <si>
    <t>Bourání podkladů bet., potěr tl. 10 cm, nad 4 m2</t>
  </si>
  <si>
    <t>mč.1.01 : 20*(0,1+0,1)</t>
  </si>
  <si>
    <t>mč.1.02 : 23,2*(0,08+0,1)</t>
  </si>
  <si>
    <t>965081713R00</t>
  </si>
  <si>
    <t>Bourání dlaždic keramických tl. 1 cm, nad 1 m2</t>
  </si>
  <si>
    <t>968062354R00</t>
  </si>
  <si>
    <t>Vybourání dřevěných rámů oken dvojitých pl. 1 m2</t>
  </si>
  <si>
    <t>0,89*0,875+0,44*0,565</t>
  </si>
  <si>
    <t>0,955*1,99+1,075*2,005</t>
  </si>
  <si>
    <t>974031666R00</t>
  </si>
  <si>
    <t>Vysekání rýh zeď cihelná vtah. nosníků 15 x 25 cm</t>
  </si>
  <si>
    <t>1,2*4</t>
  </si>
  <si>
    <t>Vybourání kov. ventilací nad 0,3 m2 ze zdi cih</t>
  </si>
  <si>
    <t>mč.1.02 : 18,425*0,5</t>
  </si>
  <si>
    <t>978023411R00</t>
  </si>
  <si>
    <t>Vysekání a úprava spár zdiva cihelného mimo komín.</t>
  </si>
  <si>
    <t>mč.1.01 : 18,055*2,385-4,46+5*0,535+2,64*0,505+5,3*0,5</t>
  </si>
  <si>
    <t>mč.1.02 : 18,425*2,68</t>
  </si>
  <si>
    <t>978071261R00</t>
  </si>
  <si>
    <t>Odsekání izolace lepenk. vodor. nad 1 m2</t>
  </si>
  <si>
    <t>23,2+20</t>
  </si>
  <si>
    <t>97900-002</t>
  </si>
  <si>
    <t>Demontáž dřevěného překladu vč.likvidace</t>
  </si>
  <si>
    <t>97900-003</t>
  </si>
  <si>
    <t>Demontáž pojistkové skříně vč.likvidace</t>
  </si>
  <si>
    <t>764410230R00</t>
  </si>
  <si>
    <t>Oplechování parapetů včetně rohů Pz, rš 180 mm</t>
  </si>
  <si>
    <t>01/K : 0,89</t>
  </si>
  <si>
    <t>02/K : 0,44</t>
  </si>
  <si>
    <t>03/K : 1,14*2</t>
  </si>
  <si>
    <t>764410850R00</t>
  </si>
  <si>
    <t>Demontáž oplechování parapetů,rš od 100 do 330 mm</t>
  </si>
  <si>
    <t>0,89+0,44+1,14*2</t>
  </si>
  <si>
    <t>998764102R00</t>
  </si>
  <si>
    <t>Přesun hmot pro klempířské konstr., výšky do 12 m</t>
  </si>
  <si>
    <t>0,89+0,44</t>
  </si>
  <si>
    <t>76600-101</t>
  </si>
  <si>
    <t>01/T  M+D vnitř.dveře 800/1970mm,vč.zárubně,kování doplňků, povrch.úpravy, kompletní dodávka dle PD</t>
  </si>
  <si>
    <t>76600-103</t>
  </si>
  <si>
    <t>03/T M+D parapet.deska postforming tl.19mm,š.525mm hranatý nos v.40mm, kompletní dodávka dle PD</t>
  </si>
  <si>
    <t>76600-104</t>
  </si>
  <si>
    <t>04/T M+D parapet.deska postforming tl.19mm,š.510mm hranatý nos v.40mm, kompletní dodávka dle PD</t>
  </si>
  <si>
    <t>76600-105</t>
  </si>
  <si>
    <t>05/T M+D parapet.deska postforming tl.19mm,š.310mm hranatý nos v.40mm, kompletní dodávka dle PD</t>
  </si>
  <si>
    <t>76600-106</t>
  </si>
  <si>
    <t>06/T M+D parapet.deska postforming tl.19mm,š.190mm hranatý nos v.40mm, kompletní dodávka dle PD</t>
  </si>
  <si>
    <t>76669-001</t>
  </si>
  <si>
    <t>01/P  M+D vnější plast.proskl. dveře 915/2005 mm vč. kování, doplňků, kompletní dodávka dle PD</t>
  </si>
  <si>
    <t>76669-002</t>
  </si>
  <si>
    <t>02/P  M+D okno v plast. rámu 890/875 mm kompletní dodávka dle PD</t>
  </si>
  <si>
    <t>76669-003</t>
  </si>
  <si>
    <t>03/P  M+D okno v plast. rámu 440/565 mm kompletní dodávka dle PD</t>
  </si>
  <si>
    <t>76669-004</t>
  </si>
  <si>
    <t>04/P  M+D okno v plast. rámu 1140/450 mm kompletní dodávka dle PD</t>
  </si>
  <si>
    <t>783201811R00</t>
  </si>
  <si>
    <t>Odstranění nátěrů z kovových konstrukcí oškrábáním</t>
  </si>
  <si>
    <t xml:space="preserve">ocelové kce pavlače : </t>
  </si>
  <si>
    <t>zábradlí : (1,105+6,345+1,24+0,89+2,19)*1,1*2</t>
  </si>
  <si>
    <t>podhled pavlače : 1,105*(6,345+1,24+2,19)</t>
  </si>
  <si>
    <t>pochůzí plocha pavlače : 1,105*(6,345+1,24+2,19)</t>
  </si>
  <si>
    <t>schody : 0,525*1,035*2</t>
  </si>
  <si>
    <t>783225100R00</t>
  </si>
  <si>
    <t>Nátěr syntetický kovových konstrukcí 2x + 1x email (kovářská barva) metaklická, šedá</t>
  </si>
  <si>
    <t>783226100R00</t>
  </si>
  <si>
    <t>Nátěr syntetický kovových konstrukcí základní</t>
  </si>
  <si>
    <t>783903811R00</t>
  </si>
  <si>
    <t>Odmaštění chemickými rozpouštědly</t>
  </si>
  <si>
    <t>784412301R00</t>
  </si>
  <si>
    <t>Penetrace na silně savé povrchy</t>
  </si>
  <si>
    <t xml:space="preserve">na omítky : </t>
  </si>
  <si>
    <t>na SDK : 43,2</t>
  </si>
  <si>
    <t>784422371R00</t>
  </si>
  <si>
    <t>Malba vápenná dvojnásobná vodou ředitelná paropropustná, omezující tvorbu plísní</t>
  </si>
  <si>
    <t>210-01</t>
  </si>
  <si>
    <t>Zásuvky 2ks + kabeláž</t>
  </si>
  <si>
    <t>Kč</t>
  </si>
  <si>
    <t>POL13_0</t>
  </si>
  <si>
    <t>210-02</t>
  </si>
  <si>
    <t>Svítidla 2ks + 2x vypínač + kabeláž</t>
  </si>
  <si>
    <t>210-03</t>
  </si>
  <si>
    <t>Úprava rozváděče</t>
  </si>
  <si>
    <t>210-04</t>
  </si>
  <si>
    <t>Stavební přípomoce</t>
  </si>
  <si>
    <t>411321313R00</t>
  </si>
  <si>
    <t>Stropy deskové ze železobetonu C 16/20  (B 20)</t>
  </si>
  <si>
    <t>23,7*(0,05+0,05/3*2)</t>
  </si>
  <si>
    <t>411354256R00</t>
  </si>
  <si>
    <t>Bednění stropů plech pozink. vlna 50 mm tl. 1,0 mm</t>
  </si>
  <si>
    <t>413232221R00</t>
  </si>
  <si>
    <t>Zazdívka zhlaví válcovaných nosníků výšky do 30cm</t>
  </si>
  <si>
    <t>12</t>
  </si>
  <si>
    <t>413941002R00</t>
  </si>
  <si>
    <t>Nosné svary stropní konstr. nosníků tl. do 12 mm</t>
  </si>
  <si>
    <t>(0,06+0,18+0,06)*2*3</t>
  </si>
  <si>
    <t>413941123R00</t>
  </si>
  <si>
    <t>Osazení válcovaných nosníků ve stropech č. 14 - 22</t>
  </si>
  <si>
    <t>IPE č.18 : 26,83*18,8/1000</t>
  </si>
  <si>
    <t>IPE č.14 : 1,1*12,9/1000</t>
  </si>
  <si>
    <t>Uč.18 : 1,1*22/1000</t>
  </si>
  <si>
    <t>13383425</t>
  </si>
  <si>
    <t>Tyč průřezu IPE 140, střední, jakost oceli 11375</t>
  </si>
  <si>
    <t>1,1*12,9/1000*1,08</t>
  </si>
  <si>
    <t>13482710</t>
  </si>
  <si>
    <t>Tyč průřezu IPE 180, hrubé, jakost oceli 11375</t>
  </si>
  <si>
    <t>26,83*18,8/1000*1,08</t>
  </si>
  <si>
    <t>13483310</t>
  </si>
  <si>
    <t>Tyč průřezu U 180, hrubé, jakost oceli 11373</t>
  </si>
  <si>
    <t>1,1*22/1000*1,08</t>
  </si>
  <si>
    <t>23,7*0,15</t>
  </si>
  <si>
    <t>762811811R00</t>
  </si>
  <si>
    <t>Demontáž záklopů z hrubých prken tl. do 3,2 cm</t>
  </si>
  <si>
    <t>762822830R00</t>
  </si>
  <si>
    <t>Demontáž stropnic z řeziva o pl.do 450 cm2</t>
  </si>
  <si>
    <t>762841812R00</t>
  </si>
  <si>
    <t>Demontáž podbíjení obkladů stropů s omítkou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</si>
</sst>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sheetProtection password="CBD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3"/>
      <c r="B2" s="79" t="s">
        <v>24</v>
      </c>
      <c r="C2" s="80"/>
      <c r="D2" s="81" t="s">
        <v>43</v>
      </c>
      <c r="E2" s="222" t="s">
        <v>44</v>
      </c>
      <c r="F2" s="223"/>
      <c r="G2" s="223"/>
      <c r="H2" s="223"/>
      <c r="I2" s="223"/>
      <c r="J2" s="224"/>
      <c r="O2" s="2"/>
    </row>
    <row r="3" spans="1:15" ht="27" hidden="1" customHeight="1" x14ac:dyDescent="0.2">
      <c r="A3" s="3"/>
      <c r="B3" s="82"/>
      <c r="C3" s="80"/>
      <c r="D3" s="83"/>
      <c r="E3" s="225"/>
      <c r="F3" s="226"/>
      <c r="G3" s="226"/>
      <c r="H3" s="226"/>
      <c r="I3" s="226"/>
      <c r="J3" s="227"/>
    </row>
    <row r="4" spans="1:15" ht="23.25" customHeight="1" x14ac:dyDescent="0.2">
      <c r="A4" s="3"/>
      <c r="B4" s="84"/>
      <c r="C4" s="85"/>
      <c r="D4" s="86"/>
      <c r="E4" s="214"/>
      <c r="F4" s="214"/>
      <c r="G4" s="214"/>
      <c r="H4" s="214"/>
      <c r="I4" s="214"/>
      <c r="J4" s="215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29"/>
      <c r="E11" s="229"/>
      <c r="F11" s="229"/>
      <c r="G11" s="229"/>
      <c r="H11" s="27" t="s">
        <v>42</v>
      </c>
      <c r="I11" s="88"/>
      <c r="J11" s="10"/>
    </row>
    <row r="12" spans="1:15" ht="15.75" customHeight="1" x14ac:dyDescent="0.2">
      <c r="A12" s="3"/>
      <c r="B12" s="41"/>
      <c r="C12" s="25"/>
      <c r="D12" s="212"/>
      <c r="E12" s="212"/>
      <c r="F12" s="212"/>
      <c r="G12" s="212"/>
      <c r="H12" s="27" t="s">
        <v>36</v>
      </c>
      <c r="I12" s="88"/>
      <c r="J12" s="10"/>
    </row>
    <row r="13" spans="1:15" ht="15.75" customHeight="1" x14ac:dyDescent="0.2">
      <c r="A13" s="3"/>
      <c r="B13" s="42"/>
      <c r="C13" s="87"/>
      <c r="D13" s="213"/>
      <c r="E13" s="213"/>
      <c r="F13" s="213"/>
      <c r="G13" s="213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">
      <c r="A16" s="140" t="s">
        <v>26</v>
      </c>
      <c r="B16" s="57" t="s">
        <v>26</v>
      </c>
      <c r="C16" s="58"/>
      <c r="D16" s="59"/>
      <c r="E16" s="205"/>
      <c r="F16" s="206"/>
      <c r="G16" s="205"/>
      <c r="H16" s="206"/>
      <c r="I16" s="205">
        <f>SUMIF(F53:F91,A16,I53:I91)+SUMIF(F53:F91,"PSU",I53:I91)</f>
        <v>0</v>
      </c>
      <c r="J16" s="207"/>
    </row>
    <row r="17" spans="1:10" ht="23.25" customHeight="1" x14ac:dyDescent="0.2">
      <c r="A17" s="140" t="s">
        <v>27</v>
      </c>
      <c r="B17" s="57" t="s">
        <v>27</v>
      </c>
      <c r="C17" s="58"/>
      <c r="D17" s="59"/>
      <c r="E17" s="205"/>
      <c r="F17" s="206"/>
      <c r="G17" s="205"/>
      <c r="H17" s="206"/>
      <c r="I17" s="205">
        <f>SUMIF(F53:F91,A17,I53:I91)</f>
        <v>0</v>
      </c>
      <c r="J17" s="207"/>
    </row>
    <row r="18" spans="1:10" ht="23.25" customHeight="1" x14ac:dyDescent="0.2">
      <c r="A18" s="140" t="s">
        <v>28</v>
      </c>
      <c r="B18" s="57" t="s">
        <v>28</v>
      </c>
      <c r="C18" s="58"/>
      <c r="D18" s="59"/>
      <c r="E18" s="205"/>
      <c r="F18" s="206"/>
      <c r="G18" s="205"/>
      <c r="H18" s="206"/>
      <c r="I18" s="205">
        <f>SUMIF(F53:F91,A18,I53:I91)</f>
        <v>0</v>
      </c>
      <c r="J18" s="207"/>
    </row>
    <row r="19" spans="1:10" ht="23.25" customHeight="1" x14ac:dyDescent="0.2">
      <c r="A19" s="140" t="s">
        <v>138</v>
      </c>
      <c r="B19" s="57" t="s">
        <v>29</v>
      </c>
      <c r="C19" s="58"/>
      <c r="D19" s="59"/>
      <c r="E19" s="205"/>
      <c r="F19" s="206"/>
      <c r="G19" s="205"/>
      <c r="H19" s="206"/>
      <c r="I19" s="205">
        <f>SUMIF(F53:F91,A19,I53:I91)</f>
        <v>0</v>
      </c>
      <c r="J19" s="207"/>
    </row>
    <row r="20" spans="1:10" ht="23.25" customHeight="1" x14ac:dyDescent="0.2">
      <c r="A20" s="140" t="s">
        <v>139</v>
      </c>
      <c r="B20" s="57" t="s">
        <v>30</v>
      </c>
      <c r="C20" s="58"/>
      <c r="D20" s="59"/>
      <c r="E20" s="205"/>
      <c r="F20" s="206"/>
      <c r="G20" s="205"/>
      <c r="H20" s="206"/>
      <c r="I20" s="205">
        <f>SUMIF(F53:F91,A20,I53:I91)</f>
        <v>0</v>
      </c>
      <c r="J20" s="207"/>
    </row>
    <row r="21" spans="1:10" ht="23.25" customHeight="1" x14ac:dyDescent="0.2">
      <c r="A21" s="3"/>
      <c r="B21" s="74" t="s">
        <v>31</v>
      </c>
      <c r="C21" s="75"/>
      <c r="D21" s="76"/>
      <c r="E21" s="208"/>
      <c r="F21" s="232"/>
      <c r="G21" s="208"/>
      <c r="H21" s="232"/>
      <c r="I21" s="208">
        <f>SUM(I16:J20)</f>
        <v>0</v>
      </c>
      <c r="J21" s="20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3">
        <f>ZakladDPHSniVypocet</f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1">
        <f>IF(A24&gt;50, ROUNDUP(A23, 0), ROUNDDOWN(A23, 0))</f>
        <v>0</v>
      </c>
      <c r="H24" s="202"/>
      <c r="I24" s="202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3">
        <f>ZakladDPHZaklVypocet</f>
        <v>0</v>
      </c>
      <c r="H25" s="204"/>
      <c r="I25" s="204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19">
        <f>IF(A26&gt;50, ROUNDUP(A25, 0), ROUNDDOWN(A25, 0))</f>
        <v>0</v>
      </c>
      <c r="H26" s="220"/>
      <c r="I26" s="220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1">
        <f>CenaCelkem-(ZakladDPHSni+DPHSni+ZakladDPHZakl+DPHZakl)</f>
        <v>0</v>
      </c>
      <c r="H27" s="221"/>
      <c r="I27" s="221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11">
        <f>ZakladDPHSniVypocet+ZakladDPHZaklVypocet</f>
        <v>0</v>
      </c>
      <c r="H28" s="211"/>
      <c r="I28" s="211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10">
        <f>IF(A29&gt;50, ROUNDUP(A27, 0), ROUNDDOWN(A27, 0))</f>
        <v>0</v>
      </c>
      <c r="H29" s="210"/>
      <c r="I29" s="210"/>
      <c r="J29" s="123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43063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0" t="s">
        <v>2</v>
      </c>
      <c r="E35" s="200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45</v>
      </c>
      <c r="C39" s="195"/>
      <c r="D39" s="196"/>
      <c r="E39" s="196"/>
      <c r="F39" s="104">
        <f>'01 01 Pol'!AE409+'02 01 Pol'!AE151+'03 01 Pol'!AE46</f>
        <v>0</v>
      </c>
      <c r="G39" s="105">
        <f>'01 01 Pol'!AF409+'02 01 Pol'!AF151+'03 01 Pol'!AF46</f>
        <v>0</v>
      </c>
      <c r="H39" s="106">
        <f t="shared" ref="H39:H45" si="1">(F39*SazbaDPH1/100)+(G39*SazbaDPH2/100)</f>
        <v>0</v>
      </c>
      <c r="I39" s="106">
        <f t="shared" ref="I39:I45" si="2">F39+G39+H39</f>
        <v>0</v>
      </c>
      <c r="J39" s="107" t="str">
        <f t="shared" ref="J39:J45" si="3">IF(CenaCelkemVypocet=0,"",I39/CenaCelkemVypocet*100)</f>
        <v/>
      </c>
    </row>
    <row r="40" spans="1:10" ht="25.5" customHeight="1" x14ac:dyDescent="0.2">
      <c r="A40" s="93">
        <v>2</v>
      </c>
      <c r="B40" s="108" t="s">
        <v>46</v>
      </c>
      <c r="C40" s="193" t="s">
        <v>47</v>
      </c>
      <c r="D40" s="194"/>
      <c r="E40" s="194"/>
      <c r="F40" s="109">
        <f>'01 01 Pol'!AE409</f>
        <v>0</v>
      </c>
      <c r="G40" s="110">
        <f>'01 01 Pol'!AF409</f>
        <v>0</v>
      </c>
      <c r="H40" s="110">
        <f t="shared" si="1"/>
        <v>0</v>
      </c>
      <c r="I40" s="110">
        <f t="shared" si="2"/>
        <v>0</v>
      </c>
      <c r="J40" s="111" t="str">
        <f t="shared" si="3"/>
        <v/>
      </c>
    </row>
    <row r="41" spans="1:10" ht="25.5" customHeight="1" x14ac:dyDescent="0.2">
      <c r="A41" s="93">
        <v>3</v>
      </c>
      <c r="B41" s="112" t="s">
        <v>46</v>
      </c>
      <c r="C41" s="195" t="s">
        <v>48</v>
      </c>
      <c r="D41" s="196"/>
      <c r="E41" s="196"/>
      <c r="F41" s="113">
        <f>'01 01 Pol'!AE409</f>
        <v>0</v>
      </c>
      <c r="G41" s="106">
        <f>'01 01 Pol'!AF409</f>
        <v>0</v>
      </c>
      <c r="H41" s="106">
        <f t="shared" si="1"/>
        <v>0</v>
      </c>
      <c r="I41" s="106">
        <f t="shared" si="2"/>
        <v>0</v>
      </c>
      <c r="J41" s="107" t="str">
        <f t="shared" si="3"/>
        <v/>
      </c>
    </row>
    <row r="42" spans="1:10" ht="25.5" customHeight="1" x14ac:dyDescent="0.2">
      <c r="A42" s="93">
        <v>2</v>
      </c>
      <c r="B42" s="108" t="s">
        <v>49</v>
      </c>
      <c r="C42" s="193" t="s">
        <v>50</v>
      </c>
      <c r="D42" s="194"/>
      <c r="E42" s="194"/>
      <c r="F42" s="109">
        <f>'02 01 Pol'!AE151</f>
        <v>0</v>
      </c>
      <c r="G42" s="110">
        <f>'02 01 Pol'!AF151</f>
        <v>0</v>
      </c>
      <c r="H42" s="110">
        <f t="shared" si="1"/>
        <v>0</v>
      </c>
      <c r="I42" s="110">
        <f t="shared" si="2"/>
        <v>0</v>
      </c>
      <c r="J42" s="111" t="str">
        <f t="shared" si="3"/>
        <v/>
      </c>
    </row>
    <row r="43" spans="1:10" ht="25.5" customHeight="1" x14ac:dyDescent="0.2">
      <c r="A43" s="93">
        <v>3</v>
      </c>
      <c r="B43" s="112" t="s">
        <v>46</v>
      </c>
      <c r="C43" s="195" t="s">
        <v>51</v>
      </c>
      <c r="D43" s="196"/>
      <c r="E43" s="196"/>
      <c r="F43" s="113">
        <f>'02 01 Pol'!AE151</f>
        <v>0</v>
      </c>
      <c r="G43" s="106">
        <f>'02 01 Pol'!AF151</f>
        <v>0</v>
      </c>
      <c r="H43" s="106">
        <f t="shared" si="1"/>
        <v>0</v>
      </c>
      <c r="I43" s="106">
        <f t="shared" si="2"/>
        <v>0</v>
      </c>
      <c r="J43" s="107" t="str">
        <f t="shared" si="3"/>
        <v/>
      </c>
    </row>
    <row r="44" spans="1:10" ht="25.5" customHeight="1" x14ac:dyDescent="0.2">
      <c r="A44" s="93">
        <v>2</v>
      </c>
      <c r="B44" s="108" t="s">
        <v>52</v>
      </c>
      <c r="C44" s="193" t="s">
        <v>53</v>
      </c>
      <c r="D44" s="194"/>
      <c r="E44" s="194"/>
      <c r="F44" s="109">
        <f>'03 01 Pol'!AE46</f>
        <v>0</v>
      </c>
      <c r="G44" s="110">
        <f>'03 01 Pol'!AF46</f>
        <v>0</v>
      </c>
      <c r="H44" s="110">
        <f t="shared" si="1"/>
        <v>0</v>
      </c>
      <c r="I44" s="110">
        <f t="shared" si="2"/>
        <v>0</v>
      </c>
      <c r="J44" s="111" t="str">
        <f t="shared" si="3"/>
        <v/>
      </c>
    </row>
    <row r="45" spans="1:10" ht="25.5" customHeight="1" x14ac:dyDescent="0.2">
      <c r="A45" s="93">
        <v>3</v>
      </c>
      <c r="B45" s="112" t="s">
        <v>46</v>
      </c>
      <c r="C45" s="195" t="s">
        <v>54</v>
      </c>
      <c r="D45" s="196"/>
      <c r="E45" s="196"/>
      <c r="F45" s="113">
        <f>'03 01 Pol'!AE46</f>
        <v>0</v>
      </c>
      <c r="G45" s="106">
        <f>'03 01 Pol'!AF46</f>
        <v>0</v>
      </c>
      <c r="H45" s="106">
        <f t="shared" si="1"/>
        <v>0</v>
      </c>
      <c r="I45" s="106">
        <f t="shared" si="2"/>
        <v>0</v>
      </c>
      <c r="J45" s="107" t="str">
        <f t="shared" si="3"/>
        <v/>
      </c>
    </row>
    <row r="46" spans="1:10" ht="25.5" customHeight="1" x14ac:dyDescent="0.2">
      <c r="A46" s="93"/>
      <c r="B46" s="197" t="s">
        <v>55</v>
      </c>
      <c r="C46" s="198"/>
      <c r="D46" s="198"/>
      <c r="E46" s="199"/>
      <c r="F46" s="114">
        <f>SUMIF(A39:A45,"=1",F39:F45)</f>
        <v>0</v>
      </c>
      <c r="G46" s="115">
        <f>SUMIF(A39:A45,"=1",G39:G45)</f>
        <v>0</v>
      </c>
      <c r="H46" s="115">
        <f>SUMIF(A39:A45,"=1",H39:H45)</f>
        <v>0</v>
      </c>
      <c r="I46" s="115">
        <f>SUMIF(A39:A45,"=1",I39:I45)</f>
        <v>0</v>
      </c>
      <c r="J46" s="116">
        <f>SUMIF(A39:A45,"=1",J39:J45)</f>
        <v>0</v>
      </c>
    </row>
    <row r="50" spans="1:10" ht="15.75" x14ac:dyDescent="0.25">
      <c r="B50" s="124" t="s">
        <v>57</v>
      </c>
    </row>
    <row r="52" spans="1:10" ht="25.5" customHeight="1" x14ac:dyDescent="0.2">
      <c r="A52" s="125"/>
      <c r="B52" s="128" t="s">
        <v>18</v>
      </c>
      <c r="C52" s="128" t="s">
        <v>6</v>
      </c>
      <c r="D52" s="129"/>
      <c r="E52" s="129"/>
      <c r="F52" s="130" t="s">
        <v>58</v>
      </c>
      <c r="G52" s="130"/>
      <c r="H52" s="130"/>
      <c r="I52" s="130" t="s">
        <v>31</v>
      </c>
      <c r="J52" s="130" t="s">
        <v>0</v>
      </c>
    </row>
    <row r="53" spans="1:10" ht="25.5" customHeight="1" x14ac:dyDescent="0.2">
      <c r="A53" s="126"/>
      <c r="B53" s="131" t="s">
        <v>59</v>
      </c>
      <c r="C53" s="191" t="s">
        <v>60</v>
      </c>
      <c r="D53" s="192"/>
      <c r="E53" s="192"/>
      <c r="F53" s="136" t="s">
        <v>26</v>
      </c>
      <c r="G53" s="137"/>
      <c r="H53" s="137"/>
      <c r="I53" s="137">
        <f>'02 01 Pol'!G8</f>
        <v>0</v>
      </c>
      <c r="J53" s="134" t="str">
        <f>IF(I92=0,"",I53/I92*100)</f>
        <v/>
      </c>
    </row>
    <row r="54" spans="1:10" ht="25.5" customHeight="1" x14ac:dyDescent="0.2">
      <c r="A54" s="126"/>
      <c r="B54" s="131" t="s">
        <v>61</v>
      </c>
      <c r="C54" s="191" t="s">
        <v>62</v>
      </c>
      <c r="D54" s="192"/>
      <c r="E54" s="192"/>
      <c r="F54" s="136" t="s">
        <v>26</v>
      </c>
      <c r="G54" s="137"/>
      <c r="H54" s="137"/>
      <c r="I54" s="137">
        <f>'01 01 Pol'!G8+'02 01 Pol'!G21</f>
        <v>0</v>
      </c>
      <c r="J54" s="134" t="str">
        <f>IF(I92=0,"",I54/I92*100)</f>
        <v/>
      </c>
    </row>
    <row r="55" spans="1:10" ht="25.5" customHeight="1" x14ac:dyDescent="0.2">
      <c r="A55" s="126"/>
      <c r="B55" s="131" t="s">
        <v>63</v>
      </c>
      <c r="C55" s="191" t="s">
        <v>64</v>
      </c>
      <c r="D55" s="192"/>
      <c r="E55" s="192"/>
      <c r="F55" s="136" t="s">
        <v>26</v>
      </c>
      <c r="G55" s="137"/>
      <c r="H55" s="137"/>
      <c r="I55" s="137">
        <f>'01 01 Pol'!G24+'03 01 Pol'!G8</f>
        <v>0</v>
      </c>
      <c r="J55" s="134" t="str">
        <f>IF(I92=0,"",I55/I92*100)</f>
        <v/>
      </c>
    </row>
    <row r="56" spans="1:10" ht="25.5" customHeight="1" x14ac:dyDescent="0.2">
      <c r="A56" s="126"/>
      <c r="B56" s="131" t="s">
        <v>65</v>
      </c>
      <c r="C56" s="191" t="s">
        <v>66</v>
      </c>
      <c r="D56" s="192"/>
      <c r="E56" s="192"/>
      <c r="F56" s="136" t="s">
        <v>26</v>
      </c>
      <c r="G56" s="137"/>
      <c r="H56" s="137"/>
      <c r="I56" s="137">
        <f>'01 01 Pol'!G26+'02 01 Pol'!G39</f>
        <v>0</v>
      </c>
      <c r="J56" s="134" t="str">
        <f>IF(I92=0,"",I56/I92*100)</f>
        <v/>
      </c>
    </row>
    <row r="57" spans="1:10" ht="25.5" customHeight="1" x14ac:dyDescent="0.2">
      <c r="A57" s="126"/>
      <c r="B57" s="131" t="s">
        <v>67</v>
      </c>
      <c r="C57" s="191" t="s">
        <v>68</v>
      </c>
      <c r="D57" s="192"/>
      <c r="E57" s="192"/>
      <c r="F57" s="136" t="s">
        <v>26</v>
      </c>
      <c r="G57" s="137"/>
      <c r="H57" s="137"/>
      <c r="I57" s="137">
        <f>'02 01 Pol'!G42</f>
        <v>0</v>
      </c>
      <c r="J57" s="134" t="str">
        <f>IF(I92=0,"",I57/I92*100)</f>
        <v/>
      </c>
    </row>
    <row r="58" spans="1:10" ht="25.5" customHeight="1" x14ac:dyDescent="0.2">
      <c r="A58" s="126"/>
      <c r="B58" s="131" t="s">
        <v>69</v>
      </c>
      <c r="C58" s="191" t="s">
        <v>70</v>
      </c>
      <c r="D58" s="192"/>
      <c r="E58" s="192"/>
      <c r="F58" s="136" t="s">
        <v>26</v>
      </c>
      <c r="G58" s="137"/>
      <c r="H58" s="137"/>
      <c r="I58" s="137">
        <f>'01 01 Pol'!G52+'02 01 Pol'!G49</f>
        <v>0</v>
      </c>
      <c r="J58" s="134" t="str">
        <f>IF(I92=0,"",I58/I92*100)</f>
        <v/>
      </c>
    </row>
    <row r="59" spans="1:10" ht="25.5" customHeight="1" x14ac:dyDescent="0.2">
      <c r="A59" s="126"/>
      <c r="B59" s="131" t="s">
        <v>71</v>
      </c>
      <c r="C59" s="191" t="s">
        <v>72</v>
      </c>
      <c r="D59" s="192"/>
      <c r="E59" s="192"/>
      <c r="F59" s="136" t="s">
        <v>26</v>
      </c>
      <c r="G59" s="137"/>
      <c r="H59" s="137"/>
      <c r="I59" s="137">
        <f>'01 01 Pol'!G62+'02 01 Pol'!G56</f>
        <v>0</v>
      </c>
      <c r="J59" s="134" t="str">
        <f>IF(I92=0,"",I59/I92*100)</f>
        <v/>
      </c>
    </row>
    <row r="60" spans="1:10" ht="25.5" customHeight="1" x14ac:dyDescent="0.2">
      <c r="A60" s="126"/>
      <c r="B60" s="131" t="s">
        <v>73</v>
      </c>
      <c r="C60" s="191" t="s">
        <v>74</v>
      </c>
      <c r="D60" s="192"/>
      <c r="E60" s="192"/>
      <c r="F60" s="136" t="s">
        <v>26</v>
      </c>
      <c r="G60" s="137"/>
      <c r="H60" s="137"/>
      <c r="I60" s="137">
        <f>'01 01 Pol'!G64+'02 01 Pol'!G59</f>
        <v>0</v>
      </c>
      <c r="J60" s="134" t="str">
        <f>IF(I92=0,"",I60/I92*100)</f>
        <v/>
      </c>
    </row>
    <row r="61" spans="1:10" ht="25.5" customHeight="1" x14ac:dyDescent="0.2">
      <c r="A61" s="126"/>
      <c r="B61" s="131" t="s">
        <v>75</v>
      </c>
      <c r="C61" s="191" t="s">
        <v>76</v>
      </c>
      <c r="D61" s="192"/>
      <c r="E61" s="192"/>
      <c r="F61" s="136" t="s">
        <v>26</v>
      </c>
      <c r="G61" s="137"/>
      <c r="H61" s="137"/>
      <c r="I61" s="137">
        <f>'01 01 Pol'!G66+'02 01 Pol'!G61+'03 01 Pol'!G26</f>
        <v>0</v>
      </c>
      <c r="J61" s="134" t="str">
        <f>IF(I92=0,"",I61/I92*100)</f>
        <v/>
      </c>
    </row>
    <row r="62" spans="1:10" ht="25.5" customHeight="1" x14ac:dyDescent="0.2">
      <c r="A62" s="126"/>
      <c r="B62" s="131" t="s">
        <v>77</v>
      </c>
      <c r="C62" s="191" t="s">
        <v>78</v>
      </c>
      <c r="D62" s="192"/>
      <c r="E62" s="192"/>
      <c r="F62" s="136" t="s">
        <v>26</v>
      </c>
      <c r="G62" s="137"/>
      <c r="H62" s="137"/>
      <c r="I62" s="137">
        <f>'01 01 Pol'!G101+'02 01 Pol'!G82+'03 01 Pol'!G30</f>
        <v>0</v>
      </c>
      <c r="J62" s="134" t="str">
        <f>IF(I92=0,"",I62/I92*100)</f>
        <v/>
      </c>
    </row>
    <row r="63" spans="1:10" ht="25.5" customHeight="1" x14ac:dyDescent="0.2">
      <c r="A63" s="126"/>
      <c r="B63" s="131" t="s">
        <v>79</v>
      </c>
      <c r="C63" s="191" t="s">
        <v>80</v>
      </c>
      <c r="D63" s="192"/>
      <c r="E63" s="192"/>
      <c r="F63" s="136" t="s">
        <v>27</v>
      </c>
      <c r="G63" s="137"/>
      <c r="H63" s="137"/>
      <c r="I63" s="137">
        <f>'01 01 Pol'!G103</f>
        <v>0</v>
      </c>
      <c r="J63" s="134" t="str">
        <f>IF(I92=0,"",I63/I92*100)</f>
        <v/>
      </c>
    </row>
    <row r="64" spans="1:10" ht="25.5" customHeight="1" x14ac:dyDescent="0.2">
      <c r="A64" s="126"/>
      <c r="B64" s="131" t="s">
        <v>81</v>
      </c>
      <c r="C64" s="191" t="s">
        <v>82</v>
      </c>
      <c r="D64" s="192"/>
      <c r="E64" s="192"/>
      <c r="F64" s="136" t="s">
        <v>27</v>
      </c>
      <c r="G64" s="137"/>
      <c r="H64" s="137"/>
      <c r="I64" s="137">
        <f>'01 01 Pol'!G110</f>
        <v>0</v>
      </c>
      <c r="J64" s="134" t="str">
        <f>IF(I92=0,"",I64/I92*100)</f>
        <v/>
      </c>
    </row>
    <row r="65" spans="1:10" ht="25.5" customHeight="1" x14ac:dyDescent="0.2">
      <c r="A65" s="126"/>
      <c r="B65" s="131" t="s">
        <v>83</v>
      </c>
      <c r="C65" s="191" t="s">
        <v>84</v>
      </c>
      <c r="D65" s="192"/>
      <c r="E65" s="192"/>
      <c r="F65" s="136" t="s">
        <v>27</v>
      </c>
      <c r="G65" s="137"/>
      <c r="H65" s="137"/>
      <c r="I65" s="137">
        <f>'01 01 Pol'!G121</f>
        <v>0</v>
      </c>
      <c r="J65" s="134" t="str">
        <f>IF(I92=0,"",I65/I92*100)</f>
        <v/>
      </c>
    </row>
    <row r="66" spans="1:10" ht="25.5" customHeight="1" x14ac:dyDescent="0.2">
      <c r="A66" s="126"/>
      <c r="B66" s="131" t="s">
        <v>85</v>
      </c>
      <c r="C66" s="191" t="s">
        <v>86</v>
      </c>
      <c r="D66" s="192"/>
      <c r="E66" s="192"/>
      <c r="F66" s="136" t="s">
        <v>27</v>
      </c>
      <c r="G66" s="137"/>
      <c r="H66" s="137"/>
      <c r="I66" s="137">
        <f>'01 01 Pol'!G137</f>
        <v>0</v>
      </c>
      <c r="J66" s="134" t="str">
        <f>IF(I92=0,"",I66/I92*100)</f>
        <v/>
      </c>
    </row>
    <row r="67" spans="1:10" ht="25.5" customHeight="1" x14ac:dyDescent="0.2">
      <c r="A67" s="126"/>
      <c r="B67" s="131" t="s">
        <v>87</v>
      </c>
      <c r="C67" s="191" t="s">
        <v>88</v>
      </c>
      <c r="D67" s="192"/>
      <c r="E67" s="192"/>
      <c r="F67" s="136" t="s">
        <v>27</v>
      </c>
      <c r="G67" s="137"/>
      <c r="H67" s="137"/>
      <c r="I67" s="137">
        <f>'01 01 Pol'!G152</f>
        <v>0</v>
      </c>
      <c r="J67" s="134" t="str">
        <f>IF(I92=0,"",I67/I92*100)</f>
        <v/>
      </c>
    </row>
    <row r="68" spans="1:10" ht="25.5" customHeight="1" x14ac:dyDescent="0.2">
      <c r="A68" s="126"/>
      <c r="B68" s="131" t="s">
        <v>89</v>
      </c>
      <c r="C68" s="191" t="s">
        <v>90</v>
      </c>
      <c r="D68" s="192"/>
      <c r="E68" s="192"/>
      <c r="F68" s="136" t="s">
        <v>27</v>
      </c>
      <c r="G68" s="137"/>
      <c r="H68" s="137"/>
      <c r="I68" s="137">
        <f>'01 01 Pol'!G165</f>
        <v>0</v>
      </c>
      <c r="J68" s="134" t="str">
        <f>IF(I92=0,"",I68/I92*100)</f>
        <v/>
      </c>
    </row>
    <row r="69" spans="1:10" ht="25.5" customHeight="1" x14ac:dyDescent="0.2">
      <c r="A69" s="126"/>
      <c r="B69" s="131" t="s">
        <v>91</v>
      </c>
      <c r="C69" s="191" t="s">
        <v>92</v>
      </c>
      <c r="D69" s="192"/>
      <c r="E69" s="192"/>
      <c r="F69" s="136" t="s">
        <v>27</v>
      </c>
      <c r="G69" s="137"/>
      <c r="H69" s="137"/>
      <c r="I69" s="137">
        <f>'01 01 Pol'!G191</f>
        <v>0</v>
      </c>
      <c r="J69" s="134" t="str">
        <f>IF(I92=0,"",I69/I92*100)</f>
        <v/>
      </c>
    </row>
    <row r="70" spans="1:10" ht="25.5" customHeight="1" x14ac:dyDescent="0.2">
      <c r="A70" s="126"/>
      <c r="B70" s="131" t="s">
        <v>93</v>
      </c>
      <c r="C70" s="191" t="s">
        <v>94</v>
      </c>
      <c r="D70" s="192"/>
      <c r="E70" s="192"/>
      <c r="F70" s="136" t="s">
        <v>27</v>
      </c>
      <c r="G70" s="137"/>
      <c r="H70" s="137"/>
      <c r="I70" s="137">
        <f>'01 01 Pol'!G195</f>
        <v>0</v>
      </c>
      <c r="J70" s="134" t="str">
        <f>IF(I92=0,"",I70/I92*100)</f>
        <v/>
      </c>
    </row>
    <row r="71" spans="1:10" ht="25.5" customHeight="1" x14ac:dyDescent="0.2">
      <c r="A71" s="126"/>
      <c r="B71" s="131" t="s">
        <v>95</v>
      </c>
      <c r="C71" s="191" t="s">
        <v>96</v>
      </c>
      <c r="D71" s="192"/>
      <c r="E71" s="192"/>
      <c r="F71" s="136" t="s">
        <v>27</v>
      </c>
      <c r="G71" s="137"/>
      <c r="H71" s="137"/>
      <c r="I71" s="137">
        <f>'01 01 Pol'!G200</f>
        <v>0</v>
      </c>
      <c r="J71" s="134" t="str">
        <f>IF(I92=0,"",I71/I92*100)</f>
        <v/>
      </c>
    </row>
    <row r="72" spans="1:10" ht="25.5" customHeight="1" x14ac:dyDescent="0.2">
      <c r="A72" s="126"/>
      <c r="B72" s="131" t="s">
        <v>97</v>
      </c>
      <c r="C72" s="191" t="s">
        <v>98</v>
      </c>
      <c r="D72" s="192"/>
      <c r="E72" s="192"/>
      <c r="F72" s="136" t="s">
        <v>27</v>
      </c>
      <c r="G72" s="137"/>
      <c r="H72" s="137"/>
      <c r="I72" s="137">
        <f>'01 01 Pol'!G209</f>
        <v>0</v>
      </c>
      <c r="J72" s="134" t="str">
        <f>IF(I92=0,"",I72/I92*100)</f>
        <v/>
      </c>
    </row>
    <row r="73" spans="1:10" ht="25.5" customHeight="1" x14ac:dyDescent="0.2">
      <c r="A73" s="126"/>
      <c r="B73" s="131" t="s">
        <v>99</v>
      </c>
      <c r="C73" s="191" t="s">
        <v>100</v>
      </c>
      <c r="D73" s="192"/>
      <c r="E73" s="192"/>
      <c r="F73" s="136" t="s">
        <v>27</v>
      </c>
      <c r="G73" s="137"/>
      <c r="H73" s="137"/>
      <c r="I73" s="137">
        <f>'01 01 Pol'!G215</f>
        <v>0</v>
      </c>
      <c r="J73" s="134" t="str">
        <f>IF(I92=0,"",I73/I92*100)</f>
        <v/>
      </c>
    </row>
    <row r="74" spans="1:10" ht="25.5" customHeight="1" x14ac:dyDescent="0.2">
      <c r="A74" s="126"/>
      <c r="B74" s="131" t="s">
        <v>101</v>
      </c>
      <c r="C74" s="191" t="s">
        <v>102</v>
      </c>
      <c r="D74" s="192"/>
      <c r="E74" s="192"/>
      <c r="F74" s="136" t="s">
        <v>27</v>
      </c>
      <c r="G74" s="137"/>
      <c r="H74" s="137"/>
      <c r="I74" s="137">
        <f>'01 01 Pol'!G220</f>
        <v>0</v>
      </c>
      <c r="J74" s="134" t="str">
        <f>IF(I92=0,"",I74/I92*100)</f>
        <v/>
      </c>
    </row>
    <row r="75" spans="1:10" ht="25.5" customHeight="1" x14ac:dyDescent="0.2">
      <c r="A75" s="126"/>
      <c r="B75" s="131" t="s">
        <v>103</v>
      </c>
      <c r="C75" s="191" t="s">
        <v>104</v>
      </c>
      <c r="D75" s="192"/>
      <c r="E75" s="192"/>
      <c r="F75" s="136" t="s">
        <v>27</v>
      </c>
      <c r="G75" s="137"/>
      <c r="H75" s="137"/>
      <c r="I75" s="137">
        <f>'01 01 Pol'!G227</f>
        <v>0</v>
      </c>
      <c r="J75" s="134" t="str">
        <f>IF(I92=0,"",I75/I92*100)</f>
        <v/>
      </c>
    </row>
    <row r="76" spans="1:10" ht="25.5" customHeight="1" x14ac:dyDescent="0.2">
      <c r="A76" s="126"/>
      <c r="B76" s="131" t="s">
        <v>105</v>
      </c>
      <c r="C76" s="191" t="s">
        <v>106</v>
      </c>
      <c r="D76" s="192"/>
      <c r="E76" s="192"/>
      <c r="F76" s="136" t="s">
        <v>27</v>
      </c>
      <c r="G76" s="137"/>
      <c r="H76" s="137"/>
      <c r="I76" s="137">
        <f>'01 01 Pol'!G233+'03 01 Pol'!G32</f>
        <v>0</v>
      </c>
      <c r="J76" s="134" t="str">
        <f>IF(I92=0,"",I76/I92*100)</f>
        <v/>
      </c>
    </row>
    <row r="77" spans="1:10" ht="25.5" customHeight="1" x14ac:dyDescent="0.2">
      <c r="A77" s="126"/>
      <c r="B77" s="131" t="s">
        <v>107</v>
      </c>
      <c r="C77" s="191" t="s">
        <v>108</v>
      </c>
      <c r="D77" s="192"/>
      <c r="E77" s="192"/>
      <c r="F77" s="136" t="s">
        <v>27</v>
      </c>
      <c r="G77" s="137"/>
      <c r="H77" s="137"/>
      <c r="I77" s="137">
        <f>'02 01 Pol'!G84</f>
        <v>0</v>
      </c>
      <c r="J77" s="134" t="str">
        <f>IF(I92=0,"",I77/I92*100)</f>
        <v/>
      </c>
    </row>
    <row r="78" spans="1:10" ht="25.5" customHeight="1" x14ac:dyDescent="0.2">
      <c r="A78" s="126"/>
      <c r="B78" s="131" t="s">
        <v>109</v>
      </c>
      <c r="C78" s="191" t="s">
        <v>110</v>
      </c>
      <c r="D78" s="192"/>
      <c r="E78" s="192"/>
      <c r="F78" s="136" t="s">
        <v>27</v>
      </c>
      <c r="G78" s="137"/>
      <c r="H78" s="137"/>
      <c r="I78" s="137">
        <f>'01 01 Pol'!G247+'02 01 Pol'!G92</f>
        <v>0</v>
      </c>
      <c r="J78" s="134" t="str">
        <f>IF(I92=0,"",I78/I92*100)</f>
        <v/>
      </c>
    </row>
    <row r="79" spans="1:10" ht="25.5" customHeight="1" x14ac:dyDescent="0.2">
      <c r="A79" s="126"/>
      <c r="B79" s="131" t="s">
        <v>111</v>
      </c>
      <c r="C79" s="191" t="s">
        <v>112</v>
      </c>
      <c r="D79" s="192"/>
      <c r="E79" s="192"/>
      <c r="F79" s="136" t="s">
        <v>27</v>
      </c>
      <c r="G79" s="137"/>
      <c r="H79" s="137"/>
      <c r="I79" s="137">
        <f>'01 01 Pol'!G269</f>
        <v>0</v>
      </c>
      <c r="J79" s="134" t="str">
        <f>IF(I92=0,"",I79/I92*100)</f>
        <v/>
      </c>
    </row>
    <row r="80" spans="1:10" ht="25.5" customHeight="1" x14ac:dyDescent="0.2">
      <c r="A80" s="126"/>
      <c r="B80" s="131" t="s">
        <v>113</v>
      </c>
      <c r="C80" s="191" t="s">
        <v>114</v>
      </c>
      <c r="D80" s="192"/>
      <c r="E80" s="192"/>
      <c r="F80" s="136" t="s">
        <v>27</v>
      </c>
      <c r="G80" s="137"/>
      <c r="H80" s="137"/>
      <c r="I80" s="137">
        <f>'01 01 Pol'!G286</f>
        <v>0</v>
      </c>
      <c r="J80" s="134" t="str">
        <f>IF(I92=0,"",I80/I92*100)</f>
        <v/>
      </c>
    </row>
    <row r="81" spans="1:10" ht="25.5" customHeight="1" x14ac:dyDescent="0.2">
      <c r="A81" s="126"/>
      <c r="B81" s="131" t="s">
        <v>115</v>
      </c>
      <c r="C81" s="191" t="s">
        <v>116</v>
      </c>
      <c r="D81" s="192"/>
      <c r="E81" s="192"/>
      <c r="F81" s="136" t="s">
        <v>27</v>
      </c>
      <c r="G81" s="137"/>
      <c r="H81" s="137"/>
      <c r="I81" s="137">
        <f>'01 01 Pol'!G295</f>
        <v>0</v>
      </c>
      <c r="J81" s="134" t="str">
        <f>IF(I92=0,"",I81/I92*100)</f>
        <v/>
      </c>
    </row>
    <row r="82" spans="1:10" ht="25.5" customHeight="1" x14ac:dyDescent="0.2">
      <c r="A82" s="126"/>
      <c r="B82" s="131" t="s">
        <v>117</v>
      </c>
      <c r="C82" s="191" t="s">
        <v>118</v>
      </c>
      <c r="D82" s="192"/>
      <c r="E82" s="192"/>
      <c r="F82" s="136" t="s">
        <v>27</v>
      </c>
      <c r="G82" s="137"/>
      <c r="H82" s="137"/>
      <c r="I82" s="137">
        <f>'02 01 Pol'!G106</f>
        <v>0</v>
      </c>
      <c r="J82" s="134" t="str">
        <f>IF(I92=0,"",I82/I92*100)</f>
        <v/>
      </c>
    </row>
    <row r="83" spans="1:10" ht="25.5" customHeight="1" x14ac:dyDescent="0.2">
      <c r="A83" s="126"/>
      <c r="B83" s="131" t="s">
        <v>119</v>
      </c>
      <c r="C83" s="191" t="s">
        <v>120</v>
      </c>
      <c r="D83" s="192"/>
      <c r="E83" s="192"/>
      <c r="F83" s="136" t="s">
        <v>27</v>
      </c>
      <c r="G83" s="137"/>
      <c r="H83" s="137"/>
      <c r="I83" s="137">
        <f>'01 01 Pol'!G313+'02 01 Pol'!G126</f>
        <v>0</v>
      </c>
      <c r="J83" s="134" t="str">
        <f>IF(I92=0,"",I83/I92*100)</f>
        <v/>
      </c>
    </row>
    <row r="84" spans="1:10" ht="25.5" customHeight="1" x14ac:dyDescent="0.2">
      <c r="A84" s="126"/>
      <c r="B84" s="131" t="s">
        <v>121</v>
      </c>
      <c r="C84" s="191" t="s">
        <v>122</v>
      </c>
      <c r="D84" s="192"/>
      <c r="E84" s="192"/>
      <c r="F84" s="136" t="s">
        <v>28</v>
      </c>
      <c r="G84" s="137"/>
      <c r="H84" s="137"/>
      <c r="I84" s="137">
        <f>'02 01 Pol'!G137</f>
        <v>0</v>
      </c>
      <c r="J84" s="134" t="str">
        <f>IF(I92=0,"",I84/I92*100)</f>
        <v/>
      </c>
    </row>
    <row r="85" spans="1:10" ht="25.5" customHeight="1" x14ac:dyDescent="0.2">
      <c r="A85" s="126"/>
      <c r="B85" s="131" t="s">
        <v>123</v>
      </c>
      <c r="C85" s="191" t="s">
        <v>124</v>
      </c>
      <c r="D85" s="192"/>
      <c r="E85" s="192"/>
      <c r="F85" s="136" t="s">
        <v>28</v>
      </c>
      <c r="G85" s="137"/>
      <c r="H85" s="137"/>
      <c r="I85" s="137">
        <f>'01 01 Pol'!G332</f>
        <v>0</v>
      </c>
      <c r="J85" s="134" t="str">
        <f>IF(I92=0,"",I85/I92*100)</f>
        <v/>
      </c>
    </row>
    <row r="86" spans="1:10" ht="25.5" customHeight="1" x14ac:dyDescent="0.2">
      <c r="A86" s="126"/>
      <c r="B86" s="131" t="s">
        <v>125</v>
      </c>
      <c r="C86" s="191" t="s">
        <v>126</v>
      </c>
      <c r="D86" s="192"/>
      <c r="E86" s="192"/>
      <c r="F86" s="136" t="s">
        <v>28</v>
      </c>
      <c r="G86" s="137"/>
      <c r="H86" s="137"/>
      <c r="I86" s="137">
        <f>'01 01 Pol'!G363</f>
        <v>0</v>
      </c>
      <c r="J86" s="134" t="str">
        <f>IF(I92=0,"",I86/I92*100)</f>
        <v/>
      </c>
    </row>
    <row r="87" spans="1:10" ht="25.5" customHeight="1" x14ac:dyDescent="0.2">
      <c r="A87" s="126"/>
      <c r="B87" s="131" t="s">
        <v>127</v>
      </c>
      <c r="C87" s="191" t="s">
        <v>128</v>
      </c>
      <c r="D87" s="192"/>
      <c r="E87" s="192"/>
      <c r="F87" s="136" t="s">
        <v>28</v>
      </c>
      <c r="G87" s="137"/>
      <c r="H87" s="137"/>
      <c r="I87" s="137">
        <f>'01 01 Pol'!G376</f>
        <v>0</v>
      </c>
      <c r="J87" s="134" t="str">
        <f>IF(I92=0,"",I87/I92*100)</f>
        <v/>
      </c>
    </row>
    <row r="88" spans="1:10" ht="25.5" customHeight="1" x14ac:dyDescent="0.2">
      <c r="A88" s="126"/>
      <c r="B88" s="131" t="s">
        <v>129</v>
      </c>
      <c r="C88" s="191" t="s">
        <v>130</v>
      </c>
      <c r="D88" s="192"/>
      <c r="E88" s="192"/>
      <c r="F88" s="136" t="s">
        <v>28</v>
      </c>
      <c r="G88" s="137"/>
      <c r="H88" s="137"/>
      <c r="I88" s="137">
        <f>'01 01 Pol'!G381</f>
        <v>0</v>
      </c>
      <c r="J88" s="134" t="str">
        <f>IF(I92=0,"",I88/I92*100)</f>
        <v/>
      </c>
    </row>
    <row r="89" spans="1:10" ht="25.5" customHeight="1" x14ac:dyDescent="0.2">
      <c r="A89" s="126"/>
      <c r="B89" s="131" t="s">
        <v>131</v>
      </c>
      <c r="C89" s="191" t="s">
        <v>132</v>
      </c>
      <c r="D89" s="192"/>
      <c r="E89" s="192"/>
      <c r="F89" s="136" t="s">
        <v>28</v>
      </c>
      <c r="G89" s="137"/>
      <c r="H89" s="137"/>
      <c r="I89" s="137">
        <f>'01 01 Pol'!G392</f>
        <v>0</v>
      </c>
      <c r="J89" s="134" t="str">
        <f>IF(I92=0,"",I89/I92*100)</f>
        <v/>
      </c>
    </row>
    <row r="90" spans="1:10" ht="25.5" customHeight="1" x14ac:dyDescent="0.2">
      <c r="A90" s="126"/>
      <c r="B90" s="131" t="s">
        <v>133</v>
      </c>
      <c r="C90" s="191" t="s">
        <v>134</v>
      </c>
      <c r="D90" s="192"/>
      <c r="E90" s="192"/>
      <c r="F90" s="136" t="s">
        <v>28</v>
      </c>
      <c r="G90" s="137"/>
      <c r="H90" s="137"/>
      <c r="I90" s="137">
        <f>'01 01 Pol'!G394</f>
        <v>0</v>
      </c>
      <c r="J90" s="134" t="str">
        <f>IF(I92=0,"",I90/I92*100)</f>
        <v/>
      </c>
    </row>
    <row r="91" spans="1:10" ht="25.5" customHeight="1" x14ac:dyDescent="0.2">
      <c r="A91" s="126"/>
      <c r="B91" s="131" t="s">
        <v>135</v>
      </c>
      <c r="C91" s="191" t="s">
        <v>136</v>
      </c>
      <c r="D91" s="192"/>
      <c r="E91" s="192"/>
      <c r="F91" s="136" t="s">
        <v>137</v>
      </c>
      <c r="G91" s="137"/>
      <c r="H91" s="137"/>
      <c r="I91" s="137">
        <f>'01 01 Pol'!G400+'02 01 Pol'!G142+'03 01 Pol'!G37</f>
        <v>0</v>
      </c>
      <c r="J91" s="134" t="str">
        <f>IF(I92=0,"",I91/I92*100)</f>
        <v/>
      </c>
    </row>
    <row r="92" spans="1:10" ht="25.5" customHeight="1" x14ac:dyDescent="0.2">
      <c r="A92" s="127"/>
      <c r="B92" s="132" t="s">
        <v>1</v>
      </c>
      <c r="C92" s="132"/>
      <c r="D92" s="133"/>
      <c r="E92" s="133"/>
      <c r="F92" s="138"/>
      <c r="G92" s="139"/>
      <c r="H92" s="139"/>
      <c r="I92" s="139">
        <f>SUM(I53:I91)</f>
        <v>0</v>
      </c>
      <c r="J92" s="135">
        <f>SUM(J53:J91)</f>
        <v>0</v>
      </c>
    </row>
    <row r="93" spans="1:10" x14ac:dyDescent="0.2">
      <c r="F93" s="91"/>
      <c r="G93" s="90"/>
      <c r="H93" s="91"/>
      <c r="I93" s="90"/>
      <c r="J93" s="92"/>
    </row>
    <row r="94" spans="1:10" x14ac:dyDescent="0.2">
      <c r="F94" s="91"/>
      <c r="G94" s="90"/>
      <c r="H94" s="91"/>
      <c r="I94" s="90"/>
      <c r="J94" s="92"/>
    </row>
    <row r="95" spans="1:10" x14ac:dyDescent="0.2">
      <c r="F95" s="91"/>
      <c r="G95" s="90"/>
      <c r="H95" s="91"/>
      <c r="I95" s="90"/>
      <c r="J95" s="92"/>
    </row>
  </sheetData>
  <sheetProtection password="CBD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90:E90"/>
    <mergeCell ref="C91:E91"/>
    <mergeCell ref="C85:E85"/>
    <mergeCell ref="C86:E86"/>
    <mergeCell ref="C87:E87"/>
    <mergeCell ref="C88:E88"/>
    <mergeCell ref="C89:E8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3" t="s">
        <v>7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78" t="s">
        <v>8</v>
      </c>
      <c r="B2" s="77"/>
      <c r="C2" s="235"/>
      <c r="D2" s="235"/>
      <c r="E2" s="235"/>
      <c r="F2" s="235"/>
      <c r="G2" s="236"/>
    </row>
    <row r="3" spans="1:7" ht="24.95" customHeight="1" x14ac:dyDescent="0.2">
      <c r="A3" s="78" t="s">
        <v>9</v>
      </c>
      <c r="B3" s="77"/>
      <c r="C3" s="235"/>
      <c r="D3" s="235"/>
      <c r="E3" s="235"/>
      <c r="F3" s="235"/>
      <c r="G3" s="236"/>
    </row>
    <row r="4" spans="1:7" ht="24.95" customHeight="1" x14ac:dyDescent="0.2">
      <c r="A4" s="78" t="s">
        <v>10</v>
      </c>
      <c r="B4" s="77"/>
      <c r="C4" s="235"/>
      <c r="D4" s="235"/>
      <c r="E4" s="235"/>
      <c r="F4" s="235"/>
      <c r="G4" s="236"/>
    </row>
    <row r="5" spans="1:7" x14ac:dyDescent="0.2">
      <c r="B5" s="6"/>
      <c r="C5" s="7"/>
      <c r="D5" s="8"/>
    </row>
  </sheetData>
  <sheetProtection password="CBD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E16" sqref="E16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7" t="s">
        <v>7</v>
      </c>
      <c r="B1" s="237"/>
      <c r="C1" s="237"/>
      <c r="D1" s="237"/>
      <c r="E1" s="237"/>
      <c r="F1" s="237"/>
      <c r="G1" s="237"/>
      <c r="AG1" t="s">
        <v>140</v>
      </c>
    </row>
    <row r="2" spans="1:60" ht="25.15" customHeight="1" x14ac:dyDescent="0.2">
      <c r="A2" s="142" t="s">
        <v>8</v>
      </c>
      <c r="B2" s="77" t="s">
        <v>43</v>
      </c>
      <c r="C2" s="238" t="s">
        <v>44</v>
      </c>
      <c r="D2" s="239"/>
      <c r="E2" s="239"/>
      <c r="F2" s="239"/>
      <c r="G2" s="240"/>
      <c r="AG2" t="s">
        <v>141</v>
      </c>
    </row>
    <row r="3" spans="1:60" ht="25.15" customHeight="1" x14ac:dyDescent="0.2">
      <c r="A3" s="142" t="s">
        <v>9</v>
      </c>
      <c r="B3" s="77" t="s">
        <v>46</v>
      </c>
      <c r="C3" s="238" t="s">
        <v>47</v>
      </c>
      <c r="D3" s="239"/>
      <c r="E3" s="239"/>
      <c r="F3" s="239"/>
      <c r="G3" s="240"/>
      <c r="AC3" s="89" t="s">
        <v>141</v>
      </c>
      <c r="AG3" t="s">
        <v>142</v>
      </c>
    </row>
    <row r="4" spans="1:60" ht="25.15" customHeight="1" x14ac:dyDescent="0.2">
      <c r="A4" s="143" t="s">
        <v>10</v>
      </c>
      <c r="B4" s="144" t="s">
        <v>46</v>
      </c>
      <c r="C4" s="241" t="s">
        <v>48</v>
      </c>
      <c r="D4" s="242"/>
      <c r="E4" s="242"/>
      <c r="F4" s="242"/>
      <c r="G4" s="243"/>
      <c r="AG4" t="s">
        <v>143</v>
      </c>
    </row>
    <row r="5" spans="1:60" x14ac:dyDescent="0.2">
      <c r="D5" s="141"/>
    </row>
    <row r="6" spans="1:60" ht="38.25" x14ac:dyDescent="0.2">
      <c r="A6" s="146" t="s">
        <v>144</v>
      </c>
      <c r="B6" s="148" t="s">
        <v>145</v>
      </c>
      <c r="C6" s="148" t="s">
        <v>146</v>
      </c>
      <c r="D6" s="147" t="s">
        <v>147</v>
      </c>
      <c r="E6" s="146" t="s">
        <v>148</v>
      </c>
      <c r="F6" s="145" t="s">
        <v>149</v>
      </c>
      <c r="G6" s="146" t="s">
        <v>31</v>
      </c>
      <c r="H6" s="149" t="s">
        <v>32</v>
      </c>
      <c r="I6" s="149" t="s">
        <v>150</v>
      </c>
      <c r="J6" s="149" t="s">
        <v>33</v>
      </c>
      <c r="K6" s="149" t="s">
        <v>151</v>
      </c>
      <c r="L6" s="149" t="s">
        <v>152</v>
      </c>
      <c r="M6" s="149" t="s">
        <v>153</v>
      </c>
      <c r="N6" s="149" t="s">
        <v>154</v>
      </c>
      <c r="O6" s="149" t="s">
        <v>155</v>
      </c>
      <c r="P6" s="149" t="s">
        <v>156</v>
      </c>
      <c r="Q6" s="149" t="s">
        <v>157</v>
      </c>
      <c r="R6" s="149" t="s">
        <v>158</v>
      </c>
      <c r="S6" s="149" t="s">
        <v>159</v>
      </c>
      <c r="T6" s="149" t="s">
        <v>160</v>
      </c>
      <c r="U6" s="149" t="s">
        <v>161</v>
      </c>
      <c r="V6" s="149" t="s">
        <v>162</v>
      </c>
      <c r="W6" s="149" t="s">
        <v>163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4" t="s">
        <v>164</v>
      </c>
      <c r="B8" s="165" t="s">
        <v>61</v>
      </c>
      <c r="C8" s="183" t="s">
        <v>62</v>
      </c>
      <c r="D8" s="166"/>
      <c r="E8" s="167"/>
      <c r="F8" s="168"/>
      <c r="G8" s="169">
        <f>SUMIF(AG9:AG23,"&lt;&gt;NOR",G9:G23)</f>
        <v>0</v>
      </c>
      <c r="H8" s="163"/>
      <c r="I8" s="163">
        <f>SUM(I9:I23)</f>
        <v>0</v>
      </c>
      <c r="J8" s="163"/>
      <c r="K8" s="163">
        <f>SUM(K9:K23)</f>
        <v>0</v>
      </c>
      <c r="L8" s="163"/>
      <c r="M8" s="163">
        <f>SUM(M9:M23)</f>
        <v>0</v>
      </c>
      <c r="N8" s="163"/>
      <c r="O8" s="163">
        <f>SUM(O9:O23)</f>
        <v>0</v>
      </c>
      <c r="P8" s="163"/>
      <c r="Q8" s="163">
        <f>SUM(Q9:Q23)</f>
        <v>0</v>
      </c>
      <c r="R8" s="163"/>
      <c r="S8" s="163"/>
      <c r="T8" s="163"/>
      <c r="U8" s="163"/>
      <c r="V8" s="163">
        <f>SUM(V9:V23)</f>
        <v>0</v>
      </c>
      <c r="W8" s="163"/>
      <c r="AG8" t="s">
        <v>165</v>
      </c>
    </row>
    <row r="9" spans="1:60" ht="22.5" outlineLevel="1" x14ac:dyDescent="0.2">
      <c r="A9" s="176">
        <v>1</v>
      </c>
      <c r="B9" s="177" t="s">
        <v>166</v>
      </c>
      <c r="C9" s="184" t="s">
        <v>167</v>
      </c>
      <c r="D9" s="178" t="s">
        <v>168</v>
      </c>
      <c r="E9" s="179">
        <v>3</v>
      </c>
      <c r="F9" s="180"/>
      <c r="G9" s="181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15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169</v>
      </c>
      <c r="T9" s="159" t="s">
        <v>170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171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0">
        <v>2</v>
      </c>
      <c r="B10" s="171" t="s">
        <v>172</v>
      </c>
      <c r="C10" s="185" t="s">
        <v>173</v>
      </c>
      <c r="D10" s="172" t="s">
        <v>174</v>
      </c>
      <c r="E10" s="173">
        <v>8.9999999999999993E-3</v>
      </c>
      <c r="F10" s="174"/>
      <c r="G10" s="175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15</v>
      </c>
      <c r="M10" s="159">
        <f>G10*(1+L10/100)</f>
        <v>0</v>
      </c>
      <c r="N10" s="159">
        <v>0</v>
      </c>
      <c r="O10" s="159">
        <f>ROUND(E10*N10,2)</f>
        <v>0</v>
      </c>
      <c r="P10" s="159">
        <v>0</v>
      </c>
      <c r="Q10" s="159">
        <f>ROUND(E10*P10,2)</f>
        <v>0</v>
      </c>
      <c r="R10" s="159"/>
      <c r="S10" s="159" t="s">
        <v>169</v>
      </c>
      <c r="T10" s="159" t="s">
        <v>170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171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6" t="s">
        <v>175</v>
      </c>
      <c r="D11" s="161"/>
      <c r="E11" s="162">
        <v>0.01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176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0">
        <v>3</v>
      </c>
      <c r="B12" s="171" t="s">
        <v>177</v>
      </c>
      <c r="C12" s="185" t="s">
        <v>178</v>
      </c>
      <c r="D12" s="172" t="s">
        <v>179</v>
      </c>
      <c r="E12" s="173">
        <v>0.63439999999999996</v>
      </c>
      <c r="F12" s="174"/>
      <c r="G12" s="175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15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169</v>
      </c>
      <c r="T12" s="159" t="s">
        <v>170</v>
      </c>
      <c r="U12" s="159">
        <v>0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171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86" t="s">
        <v>180</v>
      </c>
      <c r="D13" s="161"/>
      <c r="E13" s="162">
        <v>0.63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176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0">
        <v>4</v>
      </c>
      <c r="B14" s="171" t="s">
        <v>181</v>
      </c>
      <c r="C14" s="185" t="s">
        <v>182</v>
      </c>
      <c r="D14" s="172" t="s">
        <v>179</v>
      </c>
      <c r="E14" s="173">
        <v>21.290400000000002</v>
      </c>
      <c r="F14" s="174"/>
      <c r="G14" s="175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15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169</v>
      </c>
      <c r="T14" s="159" t="s">
        <v>170</v>
      </c>
      <c r="U14" s="159">
        <v>0</v>
      </c>
      <c r="V14" s="159">
        <f>ROUND(E14*U14,2)</f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171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6" t="s">
        <v>183</v>
      </c>
      <c r="D15" s="161"/>
      <c r="E15" s="162">
        <v>21.29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176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76">
        <v>5</v>
      </c>
      <c r="B16" s="177" t="s">
        <v>184</v>
      </c>
      <c r="C16" s="184" t="s">
        <v>185</v>
      </c>
      <c r="D16" s="178" t="s">
        <v>179</v>
      </c>
      <c r="E16" s="179">
        <v>36.799999999999997</v>
      </c>
      <c r="F16" s="180"/>
      <c r="G16" s="181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15</v>
      </c>
      <c r="M16" s="159">
        <f>G16*(1+L16/100)</f>
        <v>0</v>
      </c>
      <c r="N16" s="159">
        <v>0</v>
      </c>
      <c r="O16" s="159">
        <f>ROUND(E16*N16,2)</f>
        <v>0</v>
      </c>
      <c r="P16" s="159">
        <v>0</v>
      </c>
      <c r="Q16" s="159">
        <f>ROUND(E16*P16,2)</f>
        <v>0</v>
      </c>
      <c r="R16" s="159"/>
      <c r="S16" s="159" t="s">
        <v>169</v>
      </c>
      <c r="T16" s="159" t="s">
        <v>170</v>
      </c>
      <c r="U16" s="159">
        <v>0</v>
      </c>
      <c r="V16" s="159">
        <f>ROUND(E16*U16,2)</f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186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33.75" outlineLevel="1" x14ac:dyDescent="0.2">
      <c r="A17" s="176">
        <v>6</v>
      </c>
      <c r="B17" s="177" t="s">
        <v>187</v>
      </c>
      <c r="C17" s="184" t="s">
        <v>188</v>
      </c>
      <c r="D17" s="178" t="s">
        <v>179</v>
      </c>
      <c r="E17" s="179">
        <v>5.05</v>
      </c>
      <c r="F17" s="180"/>
      <c r="G17" s="181">
        <f>ROUND(E17*F17,2)</f>
        <v>0</v>
      </c>
      <c r="H17" s="160"/>
      <c r="I17" s="159">
        <f>ROUND(E17*H17,2)</f>
        <v>0</v>
      </c>
      <c r="J17" s="160"/>
      <c r="K17" s="159">
        <f>ROUND(E17*J17,2)</f>
        <v>0</v>
      </c>
      <c r="L17" s="159">
        <v>15</v>
      </c>
      <c r="M17" s="159">
        <f>G17*(1+L17/100)</f>
        <v>0</v>
      </c>
      <c r="N17" s="159">
        <v>0</v>
      </c>
      <c r="O17" s="159">
        <f>ROUND(E17*N17,2)</f>
        <v>0</v>
      </c>
      <c r="P17" s="159">
        <v>0</v>
      </c>
      <c r="Q17" s="159">
        <f>ROUND(E17*P17,2)</f>
        <v>0</v>
      </c>
      <c r="R17" s="159"/>
      <c r="S17" s="159" t="s">
        <v>169</v>
      </c>
      <c r="T17" s="159" t="s">
        <v>170</v>
      </c>
      <c r="U17" s="159">
        <v>0</v>
      </c>
      <c r="V17" s="159">
        <f>ROUND(E17*U17,2)</f>
        <v>0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186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0">
        <v>7</v>
      </c>
      <c r="B18" s="171" t="s">
        <v>189</v>
      </c>
      <c r="C18" s="185" t="s">
        <v>190</v>
      </c>
      <c r="D18" s="172" t="s">
        <v>191</v>
      </c>
      <c r="E18" s="173">
        <v>14.06</v>
      </c>
      <c r="F18" s="174"/>
      <c r="G18" s="175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15</v>
      </c>
      <c r="M18" s="159">
        <f>G18*(1+L18/100)</f>
        <v>0</v>
      </c>
      <c r="N18" s="159">
        <v>0</v>
      </c>
      <c r="O18" s="159">
        <f>ROUND(E18*N18,2)</f>
        <v>0</v>
      </c>
      <c r="P18" s="159">
        <v>0</v>
      </c>
      <c r="Q18" s="159">
        <f>ROUND(E18*P18,2)</f>
        <v>0</v>
      </c>
      <c r="R18" s="159"/>
      <c r="S18" s="159" t="s">
        <v>169</v>
      </c>
      <c r="T18" s="159" t="s">
        <v>170</v>
      </c>
      <c r="U18" s="159">
        <v>0</v>
      </c>
      <c r="V18" s="159">
        <f>ROUND(E18*U18,2)</f>
        <v>0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171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6" t="s">
        <v>192</v>
      </c>
      <c r="D19" s="161"/>
      <c r="E19" s="162">
        <v>14.06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176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0">
        <v>8</v>
      </c>
      <c r="B20" s="171" t="s">
        <v>193</v>
      </c>
      <c r="C20" s="185" t="s">
        <v>194</v>
      </c>
      <c r="D20" s="172" t="s">
        <v>179</v>
      </c>
      <c r="E20" s="173">
        <v>1.08</v>
      </c>
      <c r="F20" s="174"/>
      <c r="G20" s="175">
        <f>ROUND(E20*F20,2)</f>
        <v>0</v>
      </c>
      <c r="H20" s="160"/>
      <c r="I20" s="159">
        <f>ROUND(E20*H20,2)</f>
        <v>0</v>
      </c>
      <c r="J20" s="160"/>
      <c r="K20" s="159">
        <f>ROUND(E20*J20,2)</f>
        <v>0</v>
      </c>
      <c r="L20" s="159">
        <v>15</v>
      </c>
      <c r="M20" s="159">
        <f>G20*(1+L20/100)</f>
        <v>0</v>
      </c>
      <c r="N20" s="159">
        <v>0</v>
      </c>
      <c r="O20" s="159">
        <f>ROUND(E20*N20,2)</f>
        <v>0</v>
      </c>
      <c r="P20" s="159">
        <v>0</v>
      </c>
      <c r="Q20" s="159">
        <f>ROUND(E20*P20,2)</f>
        <v>0</v>
      </c>
      <c r="R20" s="159"/>
      <c r="S20" s="159" t="s">
        <v>169</v>
      </c>
      <c r="T20" s="159" t="s">
        <v>170</v>
      </c>
      <c r="U20" s="159">
        <v>0</v>
      </c>
      <c r="V20" s="159">
        <f>ROUND(E20*U20,2)</f>
        <v>0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171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6" t="s">
        <v>195</v>
      </c>
      <c r="D21" s="161"/>
      <c r="E21" s="162">
        <v>1.08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176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70">
        <v>9</v>
      </c>
      <c r="B22" s="171" t="s">
        <v>196</v>
      </c>
      <c r="C22" s="185" t="s">
        <v>197</v>
      </c>
      <c r="D22" s="172" t="s">
        <v>198</v>
      </c>
      <c r="E22" s="173">
        <v>9.7999999999999997E-3</v>
      </c>
      <c r="F22" s="174"/>
      <c r="G22" s="175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15</v>
      </c>
      <c r="M22" s="159">
        <f>G22*(1+L22/100)</f>
        <v>0</v>
      </c>
      <c r="N22" s="159">
        <v>0</v>
      </c>
      <c r="O22" s="159">
        <f>ROUND(E22*N22,2)</f>
        <v>0</v>
      </c>
      <c r="P22" s="159">
        <v>0</v>
      </c>
      <c r="Q22" s="159">
        <f>ROUND(E22*P22,2)</f>
        <v>0</v>
      </c>
      <c r="R22" s="159"/>
      <c r="S22" s="159" t="s">
        <v>169</v>
      </c>
      <c r="T22" s="159" t="s">
        <v>170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186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6" t="s">
        <v>199</v>
      </c>
      <c r="D23" s="161"/>
      <c r="E23" s="162">
        <v>0.01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176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4" t="s">
        <v>164</v>
      </c>
      <c r="B24" s="165" t="s">
        <v>63</v>
      </c>
      <c r="C24" s="183" t="s">
        <v>64</v>
      </c>
      <c r="D24" s="166"/>
      <c r="E24" s="167"/>
      <c r="F24" s="168"/>
      <c r="G24" s="169">
        <f>SUMIF(AG25:AG25,"&lt;&gt;NOR",G25:G25)</f>
        <v>0</v>
      </c>
      <c r="H24" s="163"/>
      <c r="I24" s="163">
        <f>SUM(I25:I25)</f>
        <v>0</v>
      </c>
      <c r="J24" s="163"/>
      <c r="K24" s="163">
        <f>SUM(K25:K25)</f>
        <v>0</v>
      </c>
      <c r="L24" s="163"/>
      <c r="M24" s="163">
        <f>SUM(M25:M25)</f>
        <v>0</v>
      </c>
      <c r="N24" s="163"/>
      <c r="O24" s="163">
        <f>SUM(O25:O25)</f>
        <v>0</v>
      </c>
      <c r="P24" s="163"/>
      <c r="Q24" s="163">
        <f>SUM(Q25:Q25)</f>
        <v>0</v>
      </c>
      <c r="R24" s="163"/>
      <c r="S24" s="163"/>
      <c r="T24" s="163"/>
      <c r="U24" s="163"/>
      <c r="V24" s="163">
        <f>SUM(V25:V25)</f>
        <v>0</v>
      </c>
      <c r="W24" s="163"/>
      <c r="AG24" t="s">
        <v>165</v>
      </c>
    </row>
    <row r="25" spans="1:60" ht="22.5" outlineLevel="1" x14ac:dyDescent="0.2">
      <c r="A25" s="176">
        <v>10</v>
      </c>
      <c r="B25" s="177" t="s">
        <v>200</v>
      </c>
      <c r="C25" s="184" t="s">
        <v>201</v>
      </c>
      <c r="D25" s="178" t="s">
        <v>168</v>
      </c>
      <c r="E25" s="179">
        <v>2</v>
      </c>
      <c r="F25" s="180"/>
      <c r="G25" s="181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15</v>
      </c>
      <c r="M25" s="159">
        <f>G25*(1+L25/100)</f>
        <v>0</v>
      </c>
      <c r="N25" s="159">
        <v>0</v>
      </c>
      <c r="O25" s="159">
        <f>ROUND(E25*N25,2)</f>
        <v>0</v>
      </c>
      <c r="P25" s="159">
        <v>0</v>
      </c>
      <c r="Q25" s="159">
        <f>ROUND(E25*P25,2)</f>
        <v>0</v>
      </c>
      <c r="R25" s="159"/>
      <c r="S25" s="159" t="s">
        <v>169</v>
      </c>
      <c r="T25" s="159" t="s">
        <v>170</v>
      </c>
      <c r="U25" s="159">
        <v>0</v>
      </c>
      <c r="V25" s="159">
        <f>ROUND(E25*U25,2)</f>
        <v>0</v>
      </c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171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4" t="s">
        <v>164</v>
      </c>
      <c r="B26" s="165" t="s">
        <v>65</v>
      </c>
      <c r="C26" s="183" t="s">
        <v>66</v>
      </c>
      <c r="D26" s="166"/>
      <c r="E26" s="167"/>
      <c r="F26" s="168"/>
      <c r="G26" s="169">
        <f>SUMIF(AG27:AG51,"&lt;&gt;NOR",G27:G51)</f>
        <v>0</v>
      </c>
      <c r="H26" s="163"/>
      <c r="I26" s="163">
        <f>SUM(I27:I51)</f>
        <v>0</v>
      </c>
      <c r="J26" s="163"/>
      <c r="K26" s="163">
        <f>SUM(K27:K51)</f>
        <v>0</v>
      </c>
      <c r="L26" s="163"/>
      <c r="M26" s="163">
        <f>SUM(M27:M51)</f>
        <v>0</v>
      </c>
      <c r="N26" s="163"/>
      <c r="O26" s="163">
        <f>SUM(O27:O51)</f>
        <v>0</v>
      </c>
      <c r="P26" s="163"/>
      <c r="Q26" s="163">
        <f>SUM(Q27:Q51)</f>
        <v>0</v>
      </c>
      <c r="R26" s="163"/>
      <c r="S26" s="163"/>
      <c r="T26" s="163"/>
      <c r="U26" s="163"/>
      <c r="V26" s="163">
        <f>SUM(V27:V51)</f>
        <v>0</v>
      </c>
      <c r="W26" s="163"/>
      <c r="AG26" t="s">
        <v>165</v>
      </c>
    </row>
    <row r="27" spans="1:60" outlineLevel="1" x14ac:dyDescent="0.2">
      <c r="A27" s="170">
        <v>11</v>
      </c>
      <c r="B27" s="171" t="s">
        <v>202</v>
      </c>
      <c r="C27" s="185" t="s">
        <v>203</v>
      </c>
      <c r="D27" s="172" t="s">
        <v>179</v>
      </c>
      <c r="E27" s="173">
        <v>7.0277000000000003</v>
      </c>
      <c r="F27" s="174"/>
      <c r="G27" s="175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15</v>
      </c>
      <c r="M27" s="159">
        <f>G27*(1+L27/100)</f>
        <v>0</v>
      </c>
      <c r="N27" s="159">
        <v>0</v>
      </c>
      <c r="O27" s="159">
        <f>ROUND(E27*N27,2)</f>
        <v>0</v>
      </c>
      <c r="P27" s="159">
        <v>0</v>
      </c>
      <c r="Q27" s="159">
        <f>ROUND(E27*P27,2)</f>
        <v>0</v>
      </c>
      <c r="R27" s="159"/>
      <c r="S27" s="159" t="s">
        <v>169</v>
      </c>
      <c r="T27" s="159" t="s">
        <v>170</v>
      </c>
      <c r="U27" s="159">
        <v>0</v>
      </c>
      <c r="V27" s="159">
        <f>ROUND(E27*U27,2)</f>
        <v>0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171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6" t="s">
        <v>204</v>
      </c>
      <c r="D28" s="161"/>
      <c r="E28" s="162">
        <v>7.03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176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0">
        <v>12</v>
      </c>
      <c r="B29" s="171" t="s">
        <v>205</v>
      </c>
      <c r="C29" s="185" t="s">
        <v>206</v>
      </c>
      <c r="D29" s="172" t="s">
        <v>179</v>
      </c>
      <c r="E29" s="173">
        <v>1.5</v>
      </c>
      <c r="F29" s="174"/>
      <c r="G29" s="175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15</v>
      </c>
      <c r="M29" s="159">
        <f>G29*(1+L29/100)</f>
        <v>0</v>
      </c>
      <c r="N29" s="159">
        <v>0</v>
      </c>
      <c r="O29" s="159">
        <f>ROUND(E29*N29,2)</f>
        <v>0</v>
      </c>
      <c r="P29" s="159">
        <v>0</v>
      </c>
      <c r="Q29" s="159">
        <f>ROUND(E29*P29,2)</f>
        <v>0</v>
      </c>
      <c r="R29" s="159"/>
      <c r="S29" s="159" t="s">
        <v>169</v>
      </c>
      <c r="T29" s="159" t="s">
        <v>170</v>
      </c>
      <c r="U29" s="159">
        <v>0</v>
      </c>
      <c r="V29" s="159">
        <f>ROUND(E29*U29,2)</f>
        <v>0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171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6" t="s">
        <v>207</v>
      </c>
      <c r="D30" s="161"/>
      <c r="E30" s="162">
        <v>1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176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6" t="s">
        <v>208</v>
      </c>
      <c r="D31" s="161"/>
      <c r="E31" s="162">
        <v>0.5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176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0">
        <v>13</v>
      </c>
      <c r="B32" s="171" t="s">
        <v>209</v>
      </c>
      <c r="C32" s="185" t="s">
        <v>210</v>
      </c>
      <c r="D32" s="172" t="s">
        <v>179</v>
      </c>
      <c r="E32" s="173">
        <v>2.2075</v>
      </c>
      <c r="F32" s="174"/>
      <c r="G32" s="175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15</v>
      </c>
      <c r="M32" s="159">
        <f>G32*(1+L32/100)</f>
        <v>0</v>
      </c>
      <c r="N32" s="159">
        <v>0</v>
      </c>
      <c r="O32" s="159">
        <f>ROUND(E32*N32,2)</f>
        <v>0</v>
      </c>
      <c r="P32" s="159">
        <v>0</v>
      </c>
      <c r="Q32" s="159">
        <f>ROUND(E32*P32,2)</f>
        <v>0</v>
      </c>
      <c r="R32" s="159"/>
      <c r="S32" s="159" t="s">
        <v>169</v>
      </c>
      <c r="T32" s="159" t="s">
        <v>170</v>
      </c>
      <c r="U32" s="159">
        <v>0</v>
      </c>
      <c r="V32" s="159">
        <f>ROUND(E32*U32,2)</f>
        <v>0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171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6" t="s">
        <v>211</v>
      </c>
      <c r="D33" s="161"/>
      <c r="E33" s="162">
        <v>2.21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176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0">
        <v>14</v>
      </c>
      <c r="B34" s="171" t="s">
        <v>212</v>
      </c>
      <c r="C34" s="185" t="s">
        <v>213</v>
      </c>
      <c r="D34" s="172" t="s">
        <v>179</v>
      </c>
      <c r="E34" s="173">
        <v>32.345799999999997</v>
      </c>
      <c r="F34" s="174"/>
      <c r="G34" s="175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15</v>
      </c>
      <c r="M34" s="159">
        <f>G34*(1+L34/100)</f>
        <v>0</v>
      </c>
      <c r="N34" s="159">
        <v>0</v>
      </c>
      <c r="O34" s="159">
        <f>ROUND(E34*N34,2)</f>
        <v>0</v>
      </c>
      <c r="P34" s="159">
        <v>0</v>
      </c>
      <c r="Q34" s="159">
        <f>ROUND(E34*P34,2)</f>
        <v>0</v>
      </c>
      <c r="R34" s="159"/>
      <c r="S34" s="159" t="s">
        <v>169</v>
      </c>
      <c r="T34" s="159" t="s">
        <v>170</v>
      </c>
      <c r="U34" s="159">
        <v>0</v>
      </c>
      <c r="V34" s="159">
        <f>ROUND(E34*U34,2)</f>
        <v>0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171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86" t="s">
        <v>214</v>
      </c>
      <c r="D35" s="161"/>
      <c r="E35" s="162">
        <v>18.59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176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6" t="s">
        <v>215</v>
      </c>
      <c r="D36" s="161"/>
      <c r="E36" s="162">
        <v>8.4600000000000009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176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86" t="s">
        <v>216</v>
      </c>
      <c r="D37" s="161"/>
      <c r="E37" s="162">
        <v>5.29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176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0">
        <v>15</v>
      </c>
      <c r="B38" s="171" t="s">
        <v>217</v>
      </c>
      <c r="C38" s="185" t="s">
        <v>218</v>
      </c>
      <c r="D38" s="172" t="s">
        <v>179</v>
      </c>
      <c r="E38" s="173">
        <v>94.661600000000007</v>
      </c>
      <c r="F38" s="174"/>
      <c r="G38" s="175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15</v>
      </c>
      <c r="M38" s="159">
        <f>G38*(1+L38/100)</f>
        <v>0</v>
      </c>
      <c r="N38" s="159">
        <v>0</v>
      </c>
      <c r="O38" s="159">
        <f>ROUND(E38*N38,2)</f>
        <v>0</v>
      </c>
      <c r="P38" s="159">
        <v>0</v>
      </c>
      <c r="Q38" s="159">
        <f>ROUND(E38*P38,2)</f>
        <v>0</v>
      </c>
      <c r="R38" s="159"/>
      <c r="S38" s="159" t="s">
        <v>169</v>
      </c>
      <c r="T38" s="159" t="s">
        <v>170</v>
      </c>
      <c r="U38" s="159">
        <v>0</v>
      </c>
      <c r="V38" s="159">
        <f>ROUND(E38*U38,2)</f>
        <v>0</v>
      </c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171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86" t="s">
        <v>219</v>
      </c>
      <c r="D39" s="161"/>
      <c r="E39" s="162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176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57"/>
      <c r="B40" s="158"/>
      <c r="C40" s="186" t="s">
        <v>220</v>
      </c>
      <c r="D40" s="161"/>
      <c r="E40" s="162">
        <v>20.97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176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6" t="s">
        <v>221</v>
      </c>
      <c r="D41" s="161"/>
      <c r="E41" s="162">
        <v>2.17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176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86" t="s">
        <v>222</v>
      </c>
      <c r="D42" s="161"/>
      <c r="E42" s="162">
        <v>9.75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176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6" t="s">
        <v>223</v>
      </c>
      <c r="D43" s="161"/>
      <c r="E43" s="162">
        <v>2.37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176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57"/>
      <c r="B44" s="158"/>
      <c r="C44" s="186" t="s">
        <v>224</v>
      </c>
      <c r="D44" s="161"/>
      <c r="E44" s="162">
        <v>6.93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176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86" t="s">
        <v>225</v>
      </c>
      <c r="D45" s="161"/>
      <c r="E45" s="162">
        <v>0.63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176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6" t="s">
        <v>226</v>
      </c>
      <c r="D46" s="161"/>
      <c r="E46" s="162">
        <v>47.11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176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86" t="s">
        <v>227</v>
      </c>
      <c r="D47" s="161"/>
      <c r="E47" s="162">
        <v>3.67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176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6" t="s">
        <v>228</v>
      </c>
      <c r="D48" s="161"/>
      <c r="E48" s="162">
        <v>1.05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176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6">
        <v>16</v>
      </c>
      <c r="B49" s="177" t="s">
        <v>229</v>
      </c>
      <c r="C49" s="184" t="s">
        <v>230</v>
      </c>
      <c r="D49" s="178" t="s">
        <v>191</v>
      </c>
      <c r="E49" s="179">
        <v>23.72</v>
      </c>
      <c r="F49" s="180"/>
      <c r="G49" s="181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15</v>
      </c>
      <c r="M49" s="159">
        <f>G49*(1+L49/100)</f>
        <v>0</v>
      </c>
      <c r="N49" s="159">
        <v>0</v>
      </c>
      <c r="O49" s="159">
        <f>ROUND(E49*N49,2)</f>
        <v>0</v>
      </c>
      <c r="P49" s="159">
        <v>0</v>
      </c>
      <c r="Q49" s="159">
        <f>ROUND(E49*P49,2)</f>
        <v>0</v>
      </c>
      <c r="R49" s="159"/>
      <c r="S49" s="159" t="s">
        <v>169</v>
      </c>
      <c r="T49" s="159" t="s">
        <v>170</v>
      </c>
      <c r="U49" s="159">
        <v>0</v>
      </c>
      <c r="V49" s="159">
        <f>ROUND(E49*U49,2)</f>
        <v>0</v>
      </c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171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0">
        <v>17</v>
      </c>
      <c r="B50" s="171" t="s">
        <v>231</v>
      </c>
      <c r="C50" s="185" t="s">
        <v>232</v>
      </c>
      <c r="D50" s="172" t="s">
        <v>179</v>
      </c>
      <c r="E50" s="173">
        <v>43.795900000000003</v>
      </c>
      <c r="F50" s="174"/>
      <c r="G50" s="175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15</v>
      </c>
      <c r="M50" s="159">
        <f>G50*(1+L50/100)</f>
        <v>0</v>
      </c>
      <c r="N50" s="159">
        <v>0</v>
      </c>
      <c r="O50" s="159">
        <f>ROUND(E50*N50,2)</f>
        <v>0</v>
      </c>
      <c r="P50" s="159">
        <v>0</v>
      </c>
      <c r="Q50" s="159">
        <f>ROUND(E50*P50,2)</f>
        <v>0</v>
      </c>
      <c r="R50" s="159"/>
      <c r="S50" s="159" t="s">
        <v>169</v>
      </c>
      <c r="T50" s="159" t="s">
        <v>170</v>
      </c>
      <c r="U50" s="159">
        <v>0</v>
      </c>
      <c r="V50" s="159">
        <f>ROUND(E50*U50,2)</f>
        <v>0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171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7"/>
      <c r="B51" s="158"/>
      <c r="C51" s="186" t="s">
        <v>233</v>
      </c>
      <c r="D51" s="161"/>
      <c r="E51" s="162">
        <v>43.8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176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">
      <c r="A52" s="164" t="s">
        <v>164</v>
      </c>
      <c r="B52" s="165" t="s">
        <v>69</v>
      </c>
      <c r="C52" s="183" t="s">
        <v>70</v>
      </c>
      <c r="D52" s="166"/>
      <c r="E52" s="167"/>
      <c r="F52" s="168"/>
      <c r="G52" s="169">
        <f>SUMIF(AG53:AG61,"&lt;&gt;NOR",G53:G61)</f>
        <v>0</v>
      </c>
      <c r="H52" s="163"/>
      <c r="I52" s="163">
        <f>SUM(I53:I61)</f>
        <v>0</v>
      </c>
      <c r="J52" s="163"/>
      <c r="K52" s="163">
        <f>SUM(K53:K61)</f>
        <v>0</v>
      </c>
      <c r="L52" s="163"/>
      <c r="M52" s="163">
        <f>SUM(M53:M61)</f>
        <v>0</v>
      </c>
      <c r="N52" s="163"/>
      <c r="O52" s="163">
        <f>SUM(O53:O61)</f>
        <v>0</v>
      </c>
      <c r="P52" s="163"/>
      <c r="Q52" s="163">
        <f>SUM(Q53:Q61)</f>
        <v>0</v>
      </c>
      <c r="R52" s="163"/>
      <c r="S52" s="163"/>
      <c r="T52" s="163"/>
      <c r="U52" s="163"/>
      <c r="V52" s="163">
        <f>SUM(V53:V61)</f>
        <v>0</v>
      </c>
      <c r="W52" s="163"/>
      <c r="AG52" t="s">
        <v>165</v>
      </c>
    </row>
    <row r="53" spans="1:60" outlineLevel="1" x14ac:dyDescent="0.2">
      <c r="A53" s="170">
        <v>18</v>
      </c>
      <c r="B53" s="171" t="s">
        <v>234</v>
      </c>
      <c r="C53" s="185" t="s">
        <v>235</v>
      </c>
      <c r="D53" s="172" t="s">
        <v>236</v>
      </c>
      <c r="E53" s="173">
        <v>0.35909999999999997</v>
      </c>
      <c r="F53" s="174"/>
      <c r="G53" s="175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15</v>
      </c>
      <c r="M53" s="159">
        <f>G53*(1+L53/100)</f>
        <v>0</v>
      </c>
      <c r="N53" s="159">
        <v>0</v>
      </c>
      <c r="O53" s="159">
        <f>ROUND(E53*N53,2)</f>
        <v>0</v>
      </c>
      <c r="P53" s="159">
        <v>0</v>
      </c>
      <c r="Q53" s="159">
        <f>ROUND(E53*P53,2)</f>
        <v>0</v>
      </c>
      <c r="R53" s="159"/>
      <c r="S53" s="159" t="s">
        <v>169</v>
      </c>
      <c r="T53" s="159" t="s">
        <v>170</v>
      </c>
      <c r="U53" s="159">
        <v>0</v>
      </c>
      <c r="V53" s="159">
        <f>ROUND(E53*U53,2)</f>
        <v>0</v>
      </c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171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86" t="s">
        <v>237</v>
      </c>
      <c r="D54" s="161"/>
      <c r="E54" s="162">
        <v>0.36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176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0">
        <v>19</v>
      </c>
      <c r="B55" s="171" t="s">
        <v>238</v>
      </c>
      <c r="C55" s="185" t="s">
        <v>239</v>
      </c>
      <c r="D55" s="172" t="s">
        <v>236</v>
      </c>
      <c r="E55" s="173">
        <v>0.35909999999999997</v>
      </c>
      <c r="F55" s="174"/>
      <c r="G55" s="175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15</v>
      </c>
      <c r="M55" s="159">
        <f>G55*(1+L55/100)</f>
        <v>0</v>
      </c>
      <c r="N55" s="159">
        <v>0</v>
      </c>
      <c r="O55" s="159">
        <f>ROUND(E55*N55,2)</f>
        <v>0</v>
      </c>
      <c r="P55" s="159">
        <v>0</v>
      </c>
      <c r="Q55" s="159">
        <f>ROUND(E55*P55,2)</f>
        <v>0</v>
      </c>
      <c r="R55" s="159"/>
      <c r="S55" s="159" t="s">
        <v>169</v>
      </c>
      <c r="T55" s="159" t="s">
        <v>170</v>
      </c>
      <c r="U55" s="159">
        <v>0</v>
      </c>
      <c r="V55" s="159">
        <f>ROUND(E55*U55,2)</f>
        <v>0</v>
      </c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171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86" t="s">
        <v>237</v>
      </c>
      <c r="D56" s="161"/>
      <c r="E56" s="162">
        <v>0.36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176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0">
        <v>20</v>
      </c>
      <c r="B57" s="171" t="s">
        <v>240</v>
      </c>
      <c r="C57" s="185" t="s">
        <v>241</v>
      </c>
      <c r="D57" s="172" t="s">
        <v>174</v>
      </c>
      <c r="E57" s="173">
        <v>2.4199999999999999E-2</v>
      </c>
      <c r="F57" s="174"/>
      <c r="G57" s="175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15</v>
      </c>
      <c r="M57" s="159">
        <f>G57*(1+L57/100)</f>
        <v>0</v>
      </c>
      <c r="N57" s="159">
        <v>0</v>
      </c>
      <c r="O57" s="159">
        <f>ROUND(E57*N57,2)</f>
        <v>0</v>
      </c>
      <c r="P57" s="159">
        <v>0</v>
      </c>
      <c r="Q57" s="159">
        <f>ROUND(E57*P57,2)</f>
        <v>0</v>
      </c>
      <c r="R57" s="159"/>
      <c r="S57" s="159" t="s">
        <v>169</v>
      </c>
      <c r="T57" s="159" t="s">
        <v>170</v>
      </c>
      <c r="U57" s="159">
        <v>0</v>
      </c>
      <c r="V57" s="159">
        <f>ROUND(E57*U57,2)</f>
        <v>0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171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86" t="s">
        <v>242</v>
      </c>
      <c r="D58" s="161"/>
      <c r="E58" s="162">
        <v>0.02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176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0">
        <v>21</v>
      </c>
      <c r="B59" s="171" t="s">
        <v>243</v>
      </c>
      <c r="C59" s="185" t="s">
        <v>244</v>
      </c>
      <c r="D59" s="172" t="s">
        <v>236</v>
      </c>
      <c r="E59" s="173">
        <v>1.591</v>
      </c>
      <c r="F59" s="174"/>
      <c r="G59" s="175">
        <f>ROUND(E59*F59,2)</f>
        <v>0</v>
      </c>
      <c r="H59" s="160"/>
      <c r="I59" s="159">
        <f>ROUND(E59*H59,2)</f>
        <v>0</v>
      </c>
      <c r="J59" s="160"/>
      <c r="K59" s="159">
        <f>ROUND(E59*J59,2)</f>
        <v>0</v>
      </c>
      <c r="L59" s="159">
        <v>15</v>
      </c>
      <c r="M59" s="159">
        <f>G59*(1+L59/100)</f>
        <v>0</v>
      </c>
      <c r="N59" s="159">
        <v>0</v>
      </c>
      <c r="O59" s="159">
        <f>ROUND(E59*N59,2)</f>
        <v>0</v>
      </c>
      <c r="P59" s="159">
        <v>0</v>
      </c>
      <c r="Q59" s="159">
        <f>ROUND(E59*P59,2)</f>
        <v>0</v>
      </c>
      <c r="R59" s="159"/>
      <c r="S59" s="159" t="s">
        <v>169</v>
      </c>
      <c r="T59" s="159" t="s">
        <v>170</v>
      </c>
      <c r="U59" s="159">
        <v>0</v>
      </c>
      <c r="V59" s="159">
        <f>ROUND(E59*U59,2)</f>
        <v>0</v>
      </c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171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86" t="s">
        <v>245</v>
      </c>
      <c r="D60" s="161"/>
      <c r="E60" s="162">
        <v>0.28999999999999998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176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86" t="s">
        <v>246</v>
      </c>
      <c r="D61" s="161"/>
      <c r="E61" s="162">
        <v>1.3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176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">
      <c r="A62" s="164" t="s">
        <v>164</v>
      </c>
      <c r="B62" s="165" t="s">
        <v>71</v>
      </c>
      <c r="C62" s="183" t="s">
        <v>72</v>
      </c>
      <c r="D62" s="166"/>
      <c r="E62" s="167"/>
      <c r="F62" s="168"/>
      <c r="G62" s="169">
        <f>SUMIF(AG63:AG63,"&lt;&gt;NOR",G63:G63)</f>
        <v>0</v>
      </c>
      <c r="H62" s="163"/>
      <c r="I62" s="163">
        <f>SUM(I63:I63)</f>
        <v>0</v>
      </c>
      <c r="J62" s="163"/>
      <c r="K62" s="163">
        <f>SUM(K63:K63)</f>
        <v>0</v>
      </c>
      <c r="L62" s="163"/>
      <c r="M62" s="163">
        <f>SUM(M63:M63)</f>
        <v>0</v>
      </c>
      <c r="N62" s="163"/>
      <c r="O62" s="163">
        <f>SUM(O63:O63)</f>
        <v>0</v>
      </c>
      <c r="P62" s="163"/>
      <c r="Q62" s="163">
        <f>SUM(Q63:Q63)</f>
        <v>0</v>
      </c>
      <c r="R62" s="163"/>
      <c r="S62" s="163"/>
      <c r="T62" s="163"/>
      <c r="U62" s="163"/>
      <c r="V62" s="163">
        <f>SUM(V63:V63)</f>
        <v>0</v>
      </c>
      <c r="W62" s="163"/>
      <c r="AG62" t="s">
        <v>165</v>
      </c>
    </row>
    <row r="63" spans="1:60" outlineLevel="1" x14ac:dyDescent="0.2">
      <c r="A63" s="176">
        <v>22</v>
      </c>
      <c r="B63" s="177" t="s">
        <v>247</v>
      </c>
      <c r="C63" s="184" t="s">
        <v>248</v>
      </c>
      <c r="D63" s="178" t="s">
        <v>179</v>
      </c>
      <c r="E63" s="179">
        <v>41.85</v>
      </c>
      <c r="F63" s="180"/>
      <c r="G63" s="181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15</v>
      </c>
      <c r="M63" s="159">
        <f>G63*(1+L63/100)</f>
        <v>0</v>
      </c>
      <c r="N63" s="159">
        <v>0</v>
      </c>
      <c r="O63" s="159">
        <f>ROUND(E63*N63,2)</f>
        <v>0</v>
      </c>
      <c r="P63" s="159">
        <v>0</v>
      </c>
      <c r="Q63" s="159">
        <f>ROUND(E63*P63,2)</f>
        <v>0</v>
      </c>
      <c r="R63" s="159"/>
      <c r="S63" s="159" t="s">
        <v>169</v>
      </c>
      <c r="T63" s="159" t="s">
        <v>170</v>
      </c>
      <c r="U63" s="159">
        <v>0</v>
      </c>
      <c r="V63" s="159">
        <f>ROUND(E63*U63,2)</f>
        <v>0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171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5.5" x14ac:dyDescent="0.2">
      <c r="A64" s="164" t="s">
        <v>164</v>
      </c>
      <c r="B64" s="165" t="s">
        <v>73</v>
      </c>
      <c r="C64" s="183" t="s">
        <v>74</v>
      </c>
      <c r="D64" s="166"/>
      <c r="E64" s="167"/>
      <c r="F64" s="168"/>
      <c r="G64" s="169">
        <f>SUMIF(AG65:AG65,"&lt;&gt;NOR",G65:G65)</f>
        <v>0</v>
      </c>
      <c r="H64" s="163"/>
      <c r="I64" s="163">
        <f>SUM(I65:I65)</f>
        <v>0</v>
      </c>
      <c r="J64" s="163"/>
      <c r="K64" s="163">
        <f>SUM(K65:K65)</f>
        <v>0</v>
      </c>
      <c r="L64" s="163"/>
      <c r="M64" s="163">
        <f>SUM(M65:M65)</f>
        <v>0</v>
      </c>
      <c r="N64" s="163"/>
      <c r="O64" s="163">
        <f>SUM(O65:O65)</f>
        <v>0</v>
      </c>
      <c r="P64" s="163"/>
      <c r="Q64" s="163">
        <f>SUM(Q65:Q65)</f>
        <v>0</v>
      </c>
      <c r="R64" s="163"/>
      <c r="S64" s="163"/>
      <c r="T64" s="163"/>
      <c r="U64" s="163"/>
      <c r="V64" s="163">
        <f>SUM(V65:V65)</f>
        <v>0</v>
      </c>
      <c r="W64" s="163"/>
      <c r="AG64" t="s">
        <v>165</v>
      </c>
    </row>
    <row r="65" spans="1:60" outlineLevel="1" x14ac:dyDescent="0.2">
      <c r="A65" s="176">
        <v>23</v>
      </c>
      <c r="B65" s="177" t="s">
        <v>249</v>
      </c>
      <c r="C65" s="184" t="s">
        <v>250</v>
      </c>
      <c r="D65" s="178" t="s">
        <v>179</v>
      </c>
      <c r="E65" s="179">
        <v>41.85</v>
      </c>
      <c r="F65" s="180"/>
      <c r="G65" s="181">
        <f>ROUND(E65*F65,2)</f>
        <v>0</v>
      </c>
      <c r="H65" s="160"/>
      <c r="I65" s="159">
        <f>ROUND(E65*H65,2)</f>
        <v>0</v>
      </c>
      <c r="J65" s="160"/>
      <c r="K65" s="159">
        <f>ROUND(E65*J65,2)</f>
        <v>0</v>
      </c>
      <c r="L65" s="159">
        <v>15</v>
      </c>
      <c r="M65" s="159">
        <f>G65*(1+L65/100)</f>
        <v>0</v>
      </c>
      <c r="N65" s="159">
        <v>0</v>
      </c>
      <c r="O65" s="159">
        <f>ROUND(E65*N65,2)</f>
        <v>0</v>
      </c>
      <c r="P65" s="159">
        <v>0</v>
      </c>
      <c r="Q65" s="159">
        <f>ROUND(E65*P65,2)</f>
        <v>0</v>
      </c>
      <c r="R65" s="159"/>
      <c r="S65" s="159" t="s">
        <v>169</v>
      </c>
      <c r="T65" s="159" t="s">
        <v>170</v>
      </c>
      <c r="U65" s="159">
        <v>0</v>
      </c>
      <c r="V65" s="159">
        <f>ROUND(E65*U65,2)</f>
        <v>0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171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x14ac:dyDescent="0.2">
      <c r="A66" s="164" t="s">
        <v>164</v>
      </c>
      <c r="B66" s="165" t="s">
        <v>75</v>
      </c>
      <c r="C66" s="183" t="s">
        <v>76</v>
      </c>
      <c r="D66" s="166"/>
      <c r="E66" s="167"/>
      <c r="F66" s="168"/>
      <c r="G66" s="169">
        <f>SUMIF(AG67:AG100,"&lt;&gt;NOR",G67:G100)</f>
        <v>0</v>
      </c>
      <c r="H66" s="163"/>
      <c r="I66" s="163">
        <f>SUM(I67:I100)</f>
        <v>0</v>
      </c>
      <c r="J66" s="163"/>
      <c r="K66" s="163">
        <f>SUM(K67:K100)</f>
        <v>0</v>
      </c>
      <c r="L66" s="163"/>
      <c r="M66" s="163">
        <f>SUM(M67:M100)</f>
        <v>0</v>
      </c>
      <c r="N66" s="163"/>
      <c r="O66" s="163">
        <f>SUM(O67:O100)</f>
        <v>0</v>
      </c>
      <c r="P66" s="163"/>
      <c r="Q66" s="163">
        <f>SUM(Q67:Q100)</f>
        <v>0</v>
      </c>
      <c r="R66" s="163"/>
      <c r="S66" s="163"/>
      <c r="T66" s="163"/>
      <c r="U66" s="163"/>
      <c r="V66" s="163">
        <f>SUM(V67:V100)</f>
        <v>0</v>
      </c>
      <c r="W66" s="163"/>
      <c r="AG66" t="s">
        <v>165</v>
      </c>
    </row>
    <row r="67" spans="1:60" outlineLevel="1" x14ac:dyDescent="0.2">
      <c r="A67" s="176">
        <v>24</v>
      </c>
      <c r="B67" s="177" t="s">
        <v>251</v>
      </c>
      <c r="C67" s="184" t="s">
        <v>252</v>
      </c>
      <c r="D67" s="178" t="s">
        <v>168</v>
      </c>
      <c r="E67" s="179">
        <v>1</v>
      </c>
      <c r="F67" s="180"/>
      <c r="G67" s="181">
        <f>ROUND(E67*F67,2)</f>
        <v>0</v>
      </c>
      <c r="H67" s="160"/>
      <c r="I67" s="159">
        <f>ROUND(E67*H67,2)</f>
        <v>0</v>
      </c>
      <c r="J67" s="160"/>
      <c r="K67" s="159">
        <f>ROUND(E67*J67,2)</f>
        <v>0</v>
      </c>
      <c r="L67" s="159">
        <v>15</v>
      </c>
      <c r="M67" s="159">
        <f>G67*(1+L67/100)</f>
        <v>0</v>
      </c>
      <c r="N67" s="159">
        <v>0</v>
      </c>
      <c r="O67" s="159">
        <f>ROUND(E67*N67,2)</f>
        <v>0</v>
      </c>
      <c r="P67" s="159">
        <v>0</v>
      </c>
      <c r="Q67" s="159">
        <f>ROUND(E67*P67,2)</f>
        <v>0</v>
      </c>
      <c r="R67" s="159"/>
      <c r="S67" s="159" t="s">
        <v>169</v>
      </c>
      <c r="T67" s="159" t="s">
        <v>170</v>
      </c>
      <c r="U67" s="159">
        <v>0</v>
      </c>
      <c r="V67" s="159">
        <f>ROUND(E67*U67,2)</f>
        <v>0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171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6">
        <v>25</v>
      </c>
      <c r="B68" s="177" t="s">
        <v>253</v>
      </c>
      <c r="C68" s="184" t="s">
        <v>254</v>
      </c>
      <c r="D68" s="178" t="s">
        <v>168</v>
      </c>
      <c r="E68" s="179">
        <v>1</v>
      </c>
      <c r="F68" s="180"/>
      <c r="G68" s="181">
        <f>ROUND(E68*F68,2)</f>
        <v>0</v>
      </c>
      <c r="H68" s="160"/>
      <c r="I68" s="159">
        <f>ROUND(E68*H68,2)</f>
        <v>0</v>
      </c>
      <c r="J68" s="160"/>
      <c r="K68" s="159">
        <f>ROUND(E68*J68,2)</f>
        <v>0</v>
      </c>
      <c r="L68" s="159">
        <v>15</v>
      </c>
      <c r="M68" s="159">
        <f>G68*(1+L68/100)</f>
        <v>0</v>
      </c>
      <c r="N68" s="159">
        <v>0</v>
      </c>
      <c r="O68" s="159">
        <f>ROUND(E68*N68,2)</f>
        <v>0</v>
      </c>
      <c r="P68" s="159">
        <v>0</v>
      </c>
      <c r="Q68" s="159">
        <f>ROUND(E68*P68,2)</f>
        <v>0</v>
      </c>
      <c r="R68" s="159"/>
      <c r="S68" s="159" t="s">
        <v>169</v>
      </c>
      <c r="T68" s="159" t="s">
        <v>170</v>
      </c>
      <c r="U68" s="159">
        <v>0</v>
      </c>
      <c r="V68" s="159">
        <f>ROUND(E68*U68,2)</f>
        <v>0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171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0">
        <v>26</v>
      </c>
      <c r="B69" s="171" t="s">
        <v>255</v>
      </c>
      <c r="C69" s="185" t="s">
        <v>256</v>
      </c>
      <c r="D69" s="172" t="s">
        <v>191</v>
      </c>
      <c r="E69" s="173">
        <v>36.729999999999997</v>
      </c>
      <c r="F69" s="174"/>
      <c r="G69" s="175">
        <f>ROUND(E69*F69,2)</f>
        <v>0</v>
      </c>
      <c r="H69" s="160"/>
      <c r="I69" s="159">
        <f>ROUND(E69*H69,2)</f>
        <v>0</v>
      </c>
      <c r="J69" s="160"/>
      <c r="K69" s="159">
        <f>ROUND(E69*J69,2)</f>
        <v>0</v>
      </c>
      <c r="L69" s="159">
        <v>15</v>
      </c>
      <c r="M69" s="159">
        <f>G69*(1+L69/100)</f>
        <v>0</v>
      </c>
      <c r="N69" s="159">
        <v>0</v>
      </c>
      <c r="O69" s="159">
        <f>ROUND(E69*N69,2)</f>
        <v>0</v>
      </c>
      <c r="P69" s="159">
        <v>0</v>
      </c>
      <c r="Q69" s="159">
        <f>ROUND(E69*P69,2)</f>
        <v>0</v>
      </c>
      <c r="R69" s="159"/>
      <c r="S69" s="159" t="s">
        <v>169</v>
      </c>
      <c r="T69" s="159" t="s">
        <v>170</v>
      </c>
      <c r="U69" s="159">
        <v>0</v>
      </c>
      <c r="V69" s="159">
        <f>ROUND(E69*U69,2)</f>
        <v>0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171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6" t="s">
        <v>257</v>
      </c>
      <c r="D70" s="161"/>
      <c r="E70" s="162">
        <v>36.729999999999997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176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0">
        <v>27</v>
      </c>
      <c r="B71" s="171" t="s">
        <v>258</v>
      </c>
      <c r="C71" s="185" t="s">
        <v>259</v>
      </c>
      <c r="D71" s="172" t="s">
        <v>179</v>
      </c>
      <c r="E71" s="173">
        <v>18.323</v>
      </c>
      <c r="F71" s="174"/>
      <c r="G71" s="175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15</v>
      </c>
      <c r="M71" s="159">
        <f>G71*(1+L71/100)</f>
        <v>0</v>
      </c>
      <c r="N71" s="159">
        <v>0</v>
      </c>
      <c r="O71" s="159">
        <f>ROUND(E71*N71,2)</f>
        <v>0</v>
      </c>
      <c r="P71" s="159">
        <v>0</v>
      </c>
      <c r="Q71" s="159">
        <f>ROUND(E71*P71,2)</f>
        <v>0</v>
      </c>
      <c r="R71" s="159"/>
      <c r="S71" s="159" t="s">
        <v>169</v>
      </c>
      <c r="T71" s="159" t="s">
        <v>170</v>
      </c>
      <c r="U71" s="159">
        <v>0</v>
      </c>
      <c r="V71" s="159">
        <f>ROUND(E71*U71,2)</f>
        <v>0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171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86" t="s">
        <v>260</v>
      </c>
      <c r="D72" s="161"/>
      <c r="E72" s="162">
        <v>13.49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176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86" t="s">
        <v>261</v>
      </c>
      <c r="D73" s="161"/>
      <c r="E73" s="162">
        <v>4.83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176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0">
        <v>28</v>
      </c>
      <c r="B74" s="171" t="s">
        <v>262</v>
      </c>
      <c r="C74" s="185" t="s">
        <v>263</v>
      </c>
      <c r="D74" s="172" t="s">
        <v>236</v>
      </c>
      <c r="E74" s="173">
        <v>2.931</v>
      </c>
      <c r="F74" s="174"/>
      <c r="G74" s="175">
        <f>ROUND(E74*F74,2)</f>
        <v>0</v>
      </c>
      <c r="H74" s="160"/>
      <c r="I74" s="159">
        <f>ROUND(E74*H74,2)</f>
        <v>0</v>
      </c>
      <c r="J74" s="160"/>
      <c r="K74" s="159">
        <f>ROUND(E74*J74,2)</f>
        <v>0</v>
      </c>
      <c r="L74" s="159">
        <v>15</v>
      </c>
      <c r="M74" s="159">
        <f>G74*(1+L74/100)</f>
        <v>0</v>
      </c>
      <c r="N74" s="159">
        <v>0</v>
      </c>
      <c r="O74" s="159">
        <f>ROUND(E74*N74,2)</f>
        <v>0</v>
      </c>
      <c r="P74" s="159">
        <v>0</v>
      </c>
      <c r="Q74" s="159">
        <f>ROUND(E74*P74,2)</f>
        <v>0</v>
      </c>
      <c r="R74" s="159"/>
      <c r="S74" s="159" t="s">
        <v>169</v>
      </c>
      <c r="T74" s="159" t="s">
        <v>170</v>
      </c>
      <c r="U74" s="159">
        <v>0</v>
      </c>
      <c r="V74" s="159">
        <f>ROUND(E74*U74,2)</f>
        <v>0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171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86" t="s">
        <v>264</v>
      </c>
      <c r="D75" s="161"/>
      <c r="E75" s="162">
        <v>2.93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176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0">
        <v>29</v>
      </c>
      <c r="B76" s="171" t="s">
        <v>265</v>
      </c>
      <c r="C76" s="185" t="s">
        <v>266</v>
      </c>
      <c r="D76" s="172" t="s">
        <v>179</v>
      </c>
      <c r="E76" s="173">
        <v>1.5883</v>
      </c>
      <c r="F76" s="174"/>
      <c r="G76" s="175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15</v>
      </c>
      <c r="M76" s="159">
        <f>G76*(1+L76/100)</f>
        <v>0</v>
      </c>
      <c r="N76" s="159">
        <v>0</v>
      </c>
      <c r="O76" s="159">
        <f>ROUND(E76*N76,2)</f>
        <v>0</v>
      </c>
      <c r="P76" s="159">
        <v>0</v>
      </c>
      <c r="Q76" s="159">
        <f>ROUND(E76*P76,2)</f>
        <v>0</v>
      </c>
      <c r="R76" s="159"/>
      <c r="S76" s="159" t="s">
        <v>169</v>
      </c>
      <c r="T76" s="159" t="s">
        <v>170</v>
      </c>
      <c r="U76" s="159">
        <v>0</v>
      </c>
      <c r="V76" s="159">
        <f>ROUND(E76*U76,2)</f>
        <v>0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171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86" t="s">
        <v>267</v>
      </c>
      <c r="D77" s="161"/>
      <c r="E77" s="162">
        <v>1.59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176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0">
        <v>30</v>
      </c>
      <c r="B78" s="171" t="s">
        <v>268</v>
      </c>
      <c r="C78" s="185" t="s">
        <v>269</v>
      </c>
      <c r="D78" s="172" t="s">
        <v>179</v>
      </c>
      <c r="E78" s="173">
        <v>4.05</v>
      </c>
      <c r="F78" s="174"/>
      <c r="G78" s="175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15</v>
      </c>
      <c r="M78" s="159">
        <f>G78*(1+L78/100)</f>
        <v>0</v>
      </c>
      <c r="N78" s="159">
        <v>0</v>
      </c>
      <c r="O78" s="159">
        <f>ROUND(E78*N78,2)</f>
        <v>0</v>
      </c>
      <c r="P78" s="159">
        <v>0</v>
      </c>
      <c r="Q78" s="159">
        <f>ROUND(E78*P78,2)</f>
        <v>0</v>
      </c>
      <c r="R78" s="159"/>
      <c r="S78" s="159" t="s">
        <v>169</v>
      </c>
      <c r="T78" s="159" t="s">
        <v>170</v>
      </c>
      <c r="U78" s="159">
        <v>0</v>
      </c>
      <c r="V78" s="159">
        <f>ROUND(E78*U78,2)</f>
        <v>0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171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86" t="s">
        <v>270</v>
      </c>
      <c r="D79" s="161"/>
      <c r="E79" s="162">
        <v>4.05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176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0">
        <v>31</v>
      </c>
      <c r="B80" s="171" t="s">
        <v>271</v>
      </c>
      <c r="C80" s="185" t="s">
        <v>272</v>
      </c>
      <c r="D80" s="172" t="s">
        <v>179</v>
      </c>
      <c r="E80" s="173">
        <v>2.3759000000000001</v>
      </c>
      <c r="F80" s="174"/>
      <c r="G80" s="175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15</v>
      </c>
      <c r="M80" s="159">
        <f>G80*(1+L80/100)</f>
        <v>0</v>
      </c>
      <c r="N80" s="159">
        <v>0</v>
      </c>
      <c r="O80" s="159">
        <f>ROUND(E80*N80,2)</f>
        <v>0</v>
      </c>
      <c r="P80" s="159">
        <v>0</v>
      </c>
      <c r="Q80" s="159">
        <f>ROUND(E80*P80,2)</f>
        <v>0</v>
      </c>
      <c r="R80" s="159"/>
      <c r="S80" s="159" t="s">
        <v>169</v>
      </c>
      <c r="T80" s="159" t="s">
        <v>170</v>
      </c>
      <c r="U80" s="159">
        <v>0</v>
      </c>
      <c r="V80" s="159">
        <f>ROUND(E80*U80,2)</f>
        <v>0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171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86" t="s">
        <v>273</v>
      </c>
      <c r="D81" s="161"/>
      <c r="E81" s="162">
        <v>2.38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176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70">
        <v>32</v>
      </c>
      <c r="B82" s="171" t="s">
        <v>274</v>
      </c>
      <c r="C82" s="185" t="s">
        <v>275</v>
      </c>
      <c r="D82" s="172" t="s">
        <v>179</v>
      </c>
      <c r="E82" s="173">
        <v>2.2075</v>
      </c>
      <c r="F82" s="174"/>
      <c r="G82" s="175">
        <f>ROUND(E82*F82,2)</f>
        <v>0</v>
      </c>
      <c r="H82" s="160"/>
      <c r="I82" s="159">
        <f>ROUND(E82*H82,2)</f>
        <v>0</v>
      </c>
      <c r="J82" s="160"/>
      <c r="K82" s="159">
        <f>ROUND(E82*J82,2)</f>
        <v>0</v>
      </c>
      <c r="L82" s="159">
        <v>15</v>
      </c>
      <c r="M82" s="159">
        <f>G82*(1+L82/100)</f>
        <v>0</v>
      </c>
      <c r="N82" s="159">
        <v>0</v>
      </c>
      <c r="O82" s="159">
        <f>ROUND(E82*N82,2)</f>
        <v>0</v>
      </c>
      <c r="P82" s="159">
        <v>0</v>
      </c>
      <c r="Q82" s="159">
        <f>ROUND(E82*P82,2)</f>
        <v>0</v>
      </c>
      <c r="R82" s="159"/>
      <c r="S82" s="159" t="s">
        <v>169</v>
      </c>
      <c r="T82" s="159" t="s">
        <v>170</v>
      </c>
      <c r="U82" s="159">
        <v>0</v>
      </c>
      <c r="V82" s="159">
        <f>ROUND(E82*U82,2)</f>
        <v>0</v>
      </c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171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86" t="s">
        <v>276</v>
      </c>
      <c r="D83" s="161"/>
      <c r="E83" s="162">
        <v>2.21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176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70">
        <v>33</v>
      </c>
      <c r="B84" s="171" t="s">
        <v>277</v>
      </c>
      <c r="C84" s="185" t="s">
        <v>278</v>
      </c>
      <c r="D84" s="172" t="s">
        <v>168</v>
      </c>
      <c r="E84" s="173">
        <v>2</v>
      </c>
      <c r="F84" s="174"/>
      <c r="G84" s="175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15</v>
      </c>
      <c r="M84" s="159">
        <f>G84*(1+L84/100)</f>
        <v>0</v>
      </c>
      <c r="N84" s="159">
        <v>0</v>
      </c>
      <c r="O84" s="159">
        <f>ROUND(E84*N84,2)</f>
        <v>0</v>
      </c>
      <c r="P84" s="159">
        <v>0</v>
      </c>
      <c r="Q84" s="159">
        <f>ROUND(E84*P84,2)</f>
        <v>0</v>
      </c>
      <c r="R84" s="159"/>
      <c r="S84" s="159" t="s">
        <v>169</v>
      </c>
      <c r="T84" s="159" t="s">
        <v>170</v>
      </c>
      <c r="U84" s="159">
        <v>0</v>
      </c>
      <c r="V84" s="159">
        <f>ROUND(E84*U84,2)</f>
        <v>0</v>
      </c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171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6" t="s">
        <v>279</v>
      </c>
      <c r="D85" s="161"/>
      <c r="E85" s="162">
        <v>2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176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70">
        <v>34</v>
      </c>
      <c r="B86" s="171" t="s">
        <v>280</v>
      </c>
      <c r="C86" s="185" t="s">
        <v>281</v>
      </c>
      <c r="D86" s="172" t="s">
        <v>191</v>
      </c>
      <c r="E86" s="173">
        <v>15</v>
      </c>
      <c r="F86" s="174"/>
      <c r="G86" s="175">
        <f>ROUND(E86*F86,2)</f>
        <v>0</v>
      </c>
      <c r="H86" s="160"/>
      <c r="I86" s="159">
        <f>ROUND(E86*H86,2)</f>
        <v>0</v>
      </c>
      <c r="J86" s="160"/>
      <c r="K86" s="159">
        <f>ROUND(E86*J86,2)</f>
        <v>0</v>
      </c>
      <c r="L86" s="159">
        <v>15</v>
      </c>
      <c r="M86" s="159">
        <f>G86*(1+L86/100)</f>
        <v>0</v>
      </c>
      <c r="N86" s="159">
        <v>0</v>
      </c>
      <c r="O86" s="159">
        <f>ROUND(E86*N86,2)</f>
        <v>0</v>
      </c>
      <c r="P86" s="159">
        <v>0</v>
      </c>
      <c r="Q86" s="159">
        <f>ROUND(E86*P86,2)</f>
        <v>0</v>
      </c>
      <c r="R86" s="159"/>
      <c r="S86" s="159" t="s">
        <v>169</v>
      </c>
      <c r="T86" s="159" t="s">
        <v>170</v>
      </c>
      <c r="U86" s="159">
        <v>0</v>
      </c>
      <c r="V86" s="159">
        <f>ROUND(E86*U86,2)</f>
        <v>0</v>
      </c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171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86" t="s">
        <v>282</v>
      </c>
      <c r="D87" s="161"/>
      <c r="E87" s="162">
        <v>10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176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6" t="s">
        <v>283</v>
      </c>
      <c r="D88" s="161"/>
      <c r="E88" s="162">
        <v>5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176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76">
        <v>35</v>
      </c>
      <c r="B89" s="177" t="s">
        <v>284</v>
      </c>
      <c r="C89" s="184" t="s">
        <v>285</v>
      </c>
      <c r="D89" s="178" t="s">
        <v>168</v>
      </c>
      <c r="E89" s="179">
        <v>2</v>
      </c>
      <c r="F89" s="180"/>
      <c r="G89" s="181">
        <f>ROUND(E89*F89,2)</f>
        <v>0</v>
      </c>
      <c r="H89" s="160"/>
      <c r="I89" s="159">
        <f>ROUND(E89*H89,2)</f>
        <v>0</v>
      </c>
      <c r="J89" s="160"/>
      <c r="K89" s="159">
        <f>ROUND(E89*J89,2)</f>
        <v>0</v>
      </c>
      <c r="L89" s="159">
        <v>15</v>
      </c>
      <c r="M89" s="159">
        <f>G89*(1+L89/100)</f>
        <v>0</v>
      </c>
      <c r="N89" s="159">
        <v>0</v>
      </c>
      <c r="O89" s="159">
        <f>ROUND(E89*N89,2)</f>
        <v>0</v>
      </c>
      <c r="P89" s="159">
        <v>0</v>
      </c>
      <c r="Q89" s="159">
        <f>ROUND(E89*P89,2)</f>
        <v>0</v>
      </c>
      <c r="R89" s="159"/>
      <c r="S89" s="159" t="s">
        <v>169</v>
      </c>
      <c r="T89" s="159" t="s">
        <v>170</v>
      </c>
      <c r="U89" s="159">
        <v>0</v>
      </c>
      <c r="V89" s="159">
        <f>ROUND(E89*U89,2)</f>
        <v>0</v>
      </c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171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70">
        <v>36</v>
      </c>
      <c r="B90" s="171" t="s">
        <v>286</v>
      </c>
      <c r="C90" s="185" t="s">
        <v>287</v>
      </c>
      <c r="D90" s="172" t="s">
        <v>179</v>
      </c>
      <c r="E90" s="173">
        <v>94.027100000000004</v>
      </c>
      <c r="F90" s="174"/>
      <c r="G90" s="175">
        <f>ROUND(E90*F90,2)</f>
        <v>0</v>
      </c>
      <c r="H90" s="160"/>
      <c r="I90" s="159">
        <f>ROUND(E90*H90,2)</f>
        <v>0</v>
      </c>
      <c r="J90" s="160"/>
      <c r="K90" s="159">
        <f>ROUND(E90*J90,2)</f>
        <v>0</v>
      </c>
      <c r="L90" s="159">
        <v>15</v>
      </c>
      <c r="M90" s="159">
        <f>G90*(1+L90/100)</f>
        <v>0</v>
      </c>
      <c r="N90" s="159">
        <v>0</v>
      </c>
      <c r="O90" s="159">
        <f>ROUND(E90*N90,2)</f>
        <v>0</v>
      </c>
      <c r="P90" s="159">
        <v>0</v>
      </c>
      <c r="Q90" s="159">
        <f>ROUND(E90*P90,2)</f>
        <v>0</v>
      </c>
      <c r="R90" s="159"/>
      <c r="S90" s="159" t="s">
        <v>169</v>
      </c>
      <c r="T90" s="159" t="s">
        <v>170</v>
      </c>
      <c r="U90" s="159">
        <v>0</v>
      </c>
      <c r="V90" s="159">
        <f>ROUND(E90*U90,2)</f>
        <v>0</v>
      </c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171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86" t="s">
        <v>288</v>
      </c>
      <c r="D91" s="161"/>
      <c r="E91" s="162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176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57"/>
      <c r="B92" s="158"/>
      <c r="C92" s="186" t="s">
        <v>220</v>
      </c>
      <c r="D92" s="161"/>
      <c r="E92" s="162">
        <v>20.97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176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86" t="s">
        <v>221</v>
      </c>
      <c r="D93" s="161"/>
      <c r="E93" s="162">
        <v>2.17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176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86" t="s">
        <v>222</v>
      </c>
      <c r="D94" s="161"/>
      <c r="E94" s="162">
        <v>9.75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176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86" t="s">
        <v>223</v>
      </c>
      <c r="D95" s="161"/>
      <c r="E95" s="162">
        <v>2.37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176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57"/>
      <c r="B96" s="158"/>
      <c r="C96" s="186" t="s">
        <v>289</v>
      </c>
      <c r="D96" s="161"/>
      <c r="E96" s="162">
        <v>6.93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176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86" t="s">
        <v>226</v>
      </c>
      <c r="D97" s="161"/>
      <c r="E97" s="162">
        <v>47.11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176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86" t="s">
        <v>227</v>
      </c>
      <c r="D98" s="161"/>
      <c r="E98" s="162">
        <v>3.67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176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86" t="s">
        <v>228</v>
      </c>
      <c r="D99" s="161"/>
      <c r="E99" s="162">
        <v>1.05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176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6">
        <v>37</v>
      </c>
      <c r="B100" s="177" t="s">
        <v>290</v>
      </c>
      <c r="C100" s="184" t="s">
        <v>291</v>
      </c>
      <c r="D100" s="178" t="s">
        <v>168</v>
      </c>
      <c r="E100" s="179">
        <v>1</v>
      </c>
      <c r="F100" s="180"/>
      <c r="G100" s="181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15</v>
      </c>
      <c r="M100" s="159">
        <f>G100*(1+L100/100)</f>
        <v>0</v>
      </c>
      <c r="N100" s="159">
        <v>0</v>
      </c>
      <c r="O100" s="159">
        <f>ROUND(E100*N100,2)</f>
        <v>0</v>
      </c>
      <c r="P100" s="159">
        <v>0</v>
      </c>
      <c r="Q100" s="159">
        <f>ROUND(E100*P100,2)</f>
        <v>0</v>
      </c>
      <c r="R100" s="159"/>
      <c r="S100" s="159" t="s">
        <v>169</v>
      </c>
      <c r="T100" s="159" t="s">
        <v>170</v>
      </c>
      <c r="U100" s="159">
        <v>0</v>
      </c>
      <c r="V100" s="159">
        <f>ROUND(E100*U100,2)</f>
        <v>0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171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x14ac:dyDescent="0.2">
      <c r="A101" s="164" t="s">
        <v>164</v>
      </c>
      <c r="B101" s="165" t="s">
        <v>77</v>
      </c>
      <c r="C101" s="183" t="s">
        <v>78</v>
      </c>
      <c r="D101" s="166"/>
      <c r="E101" s="167"/>
      <c r="F101" s="168"/>
      <c r="G101" s="169">
        <f>SUMIF(AG102:AG102,"&lt;&gt;NOR",G102:G102)</f>
        <v>0</v>
      </c>
      <c r="H101" s="163"/>
      <c r="I101" s="163">
        <f>SUM(I102:I102)</f>
        <v>0</v>
      </c>
      <c r="J101" s="163"/>
      <c r="K101" s="163">
        <f>SUM(K102:K102)</f>
        <v>0</v>
      </c>
      <c r="L101" s="163"/>
      <c r="M101" s="163">
        <f>SUM(M102:M102)</f>
        <v>0</v>
      </c>
      <c r="N101" s="163"/>
      <c r="O101" s="163">
        <f>SUM(O102:O102)</f>
        <v>0</v>
      </c>
      <c r="P101" s="163"/>
      <c r="Q101" s="163">
        <f>SUM(Q102:Q102)</f>
        <v>0</v>
      </c>
      <c r="R101" s="163"/>
      <c r="S101" s="163"/>
      <c r="T101" s="163"/>
      <c r="U101" s="163"/>
      <c r="V101" s="163">
        <f>SUM(V102:V102)</f>
        <v>0</v>
      </c>
      <c r="W101" s="163"/>
      <c r="AG101" t="s">
        <v>165</v>
      </c>
    </row>
    <row r="102" spans="1:60" outlineLevel="1" x14ac:dyDescent="0.2">
      <c r="A102" s="176">
        <v>38</v>
      </c>
      <c r="B102" s="177" t="s">
        <v>292</v>
      </c>
      <c r="C102" s="184" t="s">
        <v>293</v>
      </c>
      <c r="D102" s="178" t="s">
        <v>174</v>
      </c>
      <c r="E102" s="179">
        <v>8.5962999999999994</v>
      </c>
      <c r="F102" s="180"/>
      <c r="G102" s="181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15</v>
      </c>
      <c r="M102" s="159">
        <f>G102*(1+L102/100)</f>
        <v>0</v>
      </c>
      <c r="N102" s="159">
        <v>0</v>
      </c>
      <c r="O102" s="159">
        <f>ROUND(E102*N102,2)</f>
        <v>0</v>
      </c>
      <c r="P102" s="159">
        <v>0</v>
      </c>
      <c r="Q102" s="159">
        <f>ROUND(E102*P102,2)</f>
        <v>0</v>
      </c>
      <c r="R102" s="159"/>
      <c r="S102" s="159" t="s">
        <v>169</v>
      </c>
      <c r="T102" s="159" t="s">
        <v>170</v>
      </c>
      <c r="U102" s="159">
        <v>0</v>
      </c>
      <c r="V102" s="159">
        <f>ROUND(E102*U102,2)</f>
        <v>0</v>
      </c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171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x14ac:dyDescent="0.2">
      <c r="A103" s="164" t="s">
        <v>164</v>
      </c>
      <c r="B103" s="165" t="s">
        <v>79</v>
      </c>
      <c r="C103" s="183" t="s">
        <v>80</v>
      </c>
      <c r="D103" s="166"/>
      <c r="E103" s="167"/>
      <c r="F103" s="168"/>
      <c r="G103" s="169">
        <f>SUMIF(AG104:AG109,"&lt;&gt;NOR",G104:G109)</f>
        <v>0</v>
      </c>
      <c r="H103" s="163"/>
      <c r="I103" s="163">
        <f>SUM(I104:I109)</f>
        <v>0</v>
      </c>
      <c r="J103" s="163"/>
      <c r="K103" s="163">
        <f>SUM(K104:K109)</f>
        <v>0</v>
      </c>
      <c r="L103" s="163"/>
      <c r="M103" s="163">
        <f>SUM(M104:M109)</f>
        <v>0</v>
      </c>
      <c r="N103" s="163"/>
      <c r="O103" s="163">
        <f>SUM(O104:O109)</f>
        <v>0</v>
      </c>
      <c r="P103" s="163"/>
      <c r="Q103" s="163">
        <f>SUM(Q104:Q109)</f>
        <v>0</v>
      </c>
      <c r="R103" s="163"/>
      <c r="S103" s="163"/>
      <c r="T103" s="163"/>
      <c r="U103" s="163"/>
      <c r="V103" s="163">
        <f>SUM(V104:V109)</f>
        <v>0</v>
      </c>
      <c r="W103" s="163"/>
      <c r="AG103" t="s">
        <v>165</v>
      </c>
    </row>
    <row r="104" spans="1:60" outlineLevel="1" x14ac:dyDescent="0.2">
      <c r="A104" s="170">
        <v>39</v>
      </c>
      <c r="B104" s="171" t="s">
        <v>294</v>
      </c>
      <c r="C104" s="185" t="s">
        <v>295</v>
      </c>
      <c r="D104" s="172" t="s">
        <v>179</v>
      </c>
      <c r="E104" s="173">
        <v>18.53</v>
      </c>
      <c r="F104" s="174"/>
      <c r="G104" s="175">
        <f>ROUND(E104*F104,2)</f>
        <v>0</v>
      </c>
      <c r="H104" s="160"/>
      <c r="I104" s="159">
        <f>ROUND(E104*H104,2)</f>
        <v>0</v>
      </c>
      <c r="J104" s="160"/>
      <c r="K104" s="159">
        <f>ROUND(E104*J104,2)</f>
        <v>0</v>
      </c>
      <c r="L104" s="159">
        <v>15</v>
      </c>
      <c r="M104" s="159">
        <f>G104*(1+L104/100)</f>
        <v>0</v>
      </c>
      <c r="N104" s="159">
        <v>0</v>
      </c>
      <c r="O104" s="159">
        <f>ROUND(E104*N104,2)</f>
        <v>0</v>
      </c>
      <c r="P104" s="159">
        <v>0</v>
      </c>
      <c r="Q104" s="159">
        <f>ROUND(E104*P104,2)</f>
        <v>0</v>
      </c>
      <c r="R104" s="159"/>
      <c r="S104" s="159" t="s">
        <v>169</v>
      </c>
      <c r="T104" s="159" t="s">
        <v>170</v>
      </c>
      <c r="U104" s="159">
        <v>0</v>
      </c>
      <c r="V104" s="159">
        <f>ROUND(E104*U104,2)</f>
        <v>0</v>
      </c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296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86" t="s">
        <v>297</v>
      </c>
      <c r="D105" s="161"/>
      <c r="E105" s="162">
        <v>18.53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176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1" x14ac:dyDescent="0.2">
      <c r="A106" s="170">
        <v>40</v>
      </c>
      <c r="B106" s="171" t="s">
        <v>298</v>
      </c>
      <c r="C106" s="185" t="s">
        <v>299</v>
      </c>
      <c r="D106" s="172" t="s">
        <v>179</v>
      </c>
      <c r="E106" s="173">
        <v>6.65</v>
      </c>
      <c r="F106" s="174"/>
      <c r="G106" s="175">
        <f>ROUND(E106*F106,2)</f>
        <v>0</v>
      </c>
      <c r="H106" s="160"/>
      <c r="I106" s="159">
        <f>ROUND(E106*H106,2)</f>
        <v>0</v>
      </c>
      <c r="J106" s="160"/>
      <c r="K106" s="159">
        <f>ROUND(E106*J106,2)</f>
        <v>0</v>
      </c>
      <c r="L106" s="159">
        <v>15</v>
      </c>
      <c r="M106" s="159">
        <f>G106*(1+L106/100)</f>
        <v>0</v>
      </c>
      <c r="N106" s="159">
        <v>0</v>
      </c>
      <c r="O106" s="159">
        <f>ROUND(E106*N106,2)</f>
        <v>0</v>
      </c>
      <c r="P106" s="159">
        <v>0</v>
      </c>
      <c r="Q106" s="159">
        <f>ROUND(E106*P106,2)</f>
        <v>0</v>
      </c>
      <c r="R106" s="159"/>
      <c r="S106" s="159" t="s">
        <v>169</v>
      </c>
      <c r="T106" s="159" t="s">
        <v>170</v>
      </c>
      <c r="U106" s="159">
        <v>0</v>
      </c>
      <c r="V106" s="159">
        <f>ROUND(E106*U106,2)</f>
        <v>0</v>
      </c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296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186" t="s">
        <v>300</v>
      </c>
      <c r="D107" s="161"/>
      <c r="E107" s="162">
        <v>6.65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176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6">
        <v>41</v>
      </c>
      <c r="B108" s="177" t="s">
        <v>301</v>
      </c>
      <c r="C108" s="184" t="s">
        <v>302</v>
      </c>
      <c r="D108" s="178" t="s">
        <v>191</v>
      </c>
      <c r="E108" s="179">
        <v>7.4450000000000003</v>
      </c>
      <c r="F108" s="180"/>
      <c r="G108" s="181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15</v>
      </c>
      <c r="M108" s="159">
        <f>G108*(1+L108/100)</f>
        <v>0</v>
      </c>
      <c r="N108" s="159">
        <v>0</v>
      </c>
      <c r="O108" s="159">
        <f>ROUND(E108*N108,2)</f>
        <v>0</v>
      </c>
      <c r="P108" s="159">
        <v>0</v>
      </c>
      <c r="Q108" s="159">
        <f>ROUND(E108*P108,2)</f>
        <v>0</v>
      </c>
      <c r="R108" s="159"/>
      <c r="S108" s="159" t="s">
        <v>169</v>
      </c>
      <c r="T108" s="159" t="s">
        <v>170</v>
      </c>
      <c r="U108" s="159">
        <v>0</v>
      </c>
      <c r="V108" s="159">
        <f>ROUND(E108*U108,2)</f>
        <v>0</v>
      </c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296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6">
        <v>42</v>
      </c>
      <c r="B109" s="177" t="s">
        <v>303</v>
      </c>
      <c r="C109" s="184" t="s">
        <v>304</v>
      </c>
      <c r="D109" s="178" t="s">
        <v>174</v>
      </c>
      <c r="E109" s="179">
        <v>9.6500000000000002E-2</v>
      </c>
      <c r="F109" s="180"/>
      <c r="G109" s="181">
        <f>ROUND(E109*F109,2)</f>
        <v>0</v>
      </c>
      <c r="H109" s="160"/>
      <c r="I109" s="159">
        <f>ROUND(E109*H109,2)</f>
        <v>0</v>
      </c>
      <c r="J109" s="160"/>
      <c r="K109" s="159">
        <f>ROUND(E109*J109,2)</f>
        <v>0</v>
      </c>
      <c r="L109" s="159">
        <v>15</v>
      </c>
      <c r="M109" s="159">
        <f>G109*(1+L109/100)</f>
        <v>0</v>
      </c>
      <c r="N109" s="159">
        <v>0</v>
      </c>
      <c r="O109" s="159">
        <f>ROUND(E109*N109,2)</f>
        <v>0</v>
      </c>
      <c r="P109" s="159">
        <v>0</v>
      </c>
      <c r="Q109" s="159">
        <f>ROUND(E109*P109,2)</f>
        <v>0</v>
      </c>
      <c r="R109" s="159"/>
      <c r="S109" s="159" t="s">
        <v>169</v>
      </c>
      <c r="T109" s="159" t="s">
        <v>170</v>
      </c>
      <c r="U109" s="159">
        <v>0</v>
      </c>
      <c r="V109" s="159">
        <f>ROUND(E109*U109,2)</f>
        <v>0</v>
      </c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296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64" t="s">
        <v>164</v>
      </c>
      <c r="B110" s="165" t="s">
        <v>81</v>
      </c>
      <c r="C110" s="183" t="s">
        <v>82</v>
      </c>
      <c r="D110" s="166"/>
      <c r="E110" s="167"/>
      <c r="F110" s="168"/>
      <c r="G110" s="169">
        <f>SUMIF(AG111:AG120,"&lt;&gt;NOR",G111:G120)</f>
        <v>0</v>
      </c>
      <c r="H110" s="163"/>
      <c r="I110" s="163">
        <f>SUM(I111:I120)</f>
        <v>0</v>
      </c>
      <c r="J110" s="163"/>
      <c r="K110" s="163">
        <f>SUM(K111:K120)</f>
        <v>0</v>
      </c>
      <c r="L110" s="163"/>
      <c r="M110" s="163">
        <f>SUM(M111:M120)</f>
        <v>0</v>
      </c>
      <c r="N110" s="163"/>
      <c r="O110" s="163">
        <f>SUM(O111:O120)</f>
        <v>0</v>
      </c>
      <c r="P110" s="163"/>
      <c r="Q110" s="163">
        <f>SUM(Q111:Q120)</f>
        <v>0</v>
      </c>
      <c r="R110" s="163"/>
      <c r="S110" s="163"/>
      <c r="T110" s="163"/>
      <c r="U110" s="163"/>
      <c r="V110" s="163">
        <f>SUM(V111:V120)</f>
        <v>0</v>
      </c>
      <c r="W110" s="163"/>
      <c r="AG110" t="s">
        <v>165</v>
      </c>
    </row>
    <row r="111" spans="1:60" outlineLevel="1" x14ac:dyDescent="0.2">
      <c r="A111" s="170">
        <v>43</v>
      </c>
      <c r="B111" s="171" t="s">
        <v>305</v>
      </c>
      <c r="C111" s="185" t="s">
        <v>306</v>
      </c>
      <c r="D111" s="172" t="s">
        <v>179</v>
      </c>
      <c r="E111" s="173">
        <v>41.85</v>
      </c>
      <c r="F111" s="174"/>
      <c r="G111" s="175">
        <f>ROUND(E111*F111,2)</f>
        <v>0</v>
      </c>
      <c r="H111" s="160"/>
      <c r="I111" s="159">
        <f>ROUND(E111*H111,2)</f>
        <v>0</v>
      </c>
      <c r="J111" s="160"/>
      <c r="K111" s="159">
        <f>ROUND(E111*J111,2)</f>
        <v>0</v>
      </c>
      <c r="L111" s="159">
        <v>15</v>
      </c>
      <c r="M111" s="159">
        <f>G111*(1+L111/100)</f>
        <v>0</v>
      </c>
      <c r="N111" s="159">
        <v>0</v>
      </c>
      <c r="O111" s="159">
        <f>ROUND(E111*N111,2)</f>
        <v>0</v>
      </c>
      <c r="P111" s="159">
        <v>0</v>
      </c>
      <c r="Q111" s="159">
        <f>ROUND(E111*P111,2)</f>
        <v>0</v>
      </c>
      <c r="R111" s="159"/>
      <c r="S111" s="159" t="s">
        <v>169</v>
      </c>
      <c r="T111" s="159" t="s">
        <v>170</v>
      </c>
      <c r="U111" s="159">
        <v>0</v>
      </c>
      <c r="V111" s="159">
        <f>ROUND(E111*U111,2)</f>
        <v>0</v>
      </c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296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86" t="s">
        <v>307</v>
      </c>
      <c r="D112" s="161"/>
      <c r="E112" s="162">
        <v>41.85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176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0">
        <v>44</v>
      </c>
      <c r="B113" s="171" t="s">
        <v>308</v>
      </c>
      <c r="C113" s="185" t="s">
        <v>309</v>
      </c>
      <c r="D113" s="172" t="s">
        <v>179</v>
      </c>
      <c r="E113" s="173">
        <v>18.149999999999999</v>
      </c>
      <c r="F113" s="174"/>
      <c r="G113" s="175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15</v>
      </c>
      <c r="M113" s="159">
        <f>G113*(1+L113/100)</f>
        <v>0</v>
      </c>
      <c r="N113" s="159">
        <v>0</v>
      </c>
      <c r="O113" s="159">
        <f>ROUND(E113*N113,2)</f>
        <v>0</v>
      </c>
      <c r="P113" s="159">
        <v>0</v>
      </c>
      <c r="Q113" s="159">
        <f>ROUND(E113*P113,2)</f>
        <v>0</v>
      </c>
      <c r="R113" s="159"/>
      <c r="S113" s="159" t="s">
        <v>169</v>
      </c>
      <c r="T113" s="159" t="s">
        <v>170</v>
      </c>
      <c r="U113" s="159">
        <v>0</v>
      </c>
      <c r="V113" s="159">
        <f>ROUND(E113*U113,2)</f>
        <v>0</v>
      </c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296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86" t="s">
        <v>310</v>
      </c>
      <c r="D114" s="161"/>
      <c r="E114" s="162">
        <v>6.65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176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86" t="s">
        <v>311</v>
      </c>
      <c r="D115" s="161"/>
      <c r="E115" s="162">
        <v>11.5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176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22.5" outlineLevel="1" x14ac:dyDescent="0.2">
      <c r="A116" s="170">
        <v>45</v>
      </c>
      <c r="B116" s="171" t="s">
        <v>312</v>
      </c>
      <c r="C116" s="185" t="s">
        <v>313</v>
      </c>
      <c r="D116" s="172" t="s">
        <v>236</v>
      </c>
      <c r="E116" s="173">
        <v>2.1970999999999998</v>
      </c>
      <c r="F116" s="174"/>
      <c r="G116" s="175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15</v>
      </c>
      <c r="M116" s="159">
        <f>G116*(1+L116/100)</f>
        <v>0</v>
      </c>
      <c r="N116" s="159">
        <v>0</v>
      </c>
      <c r="O116" s="159">
        <f>ROUND(E116*N116,2)</f>
        <v>0</v>
      </c>
      <c r="P116" s="159">
        <v>0</v>
      </c>
      <c r="Q116" s="159">
        <f>ROUND(E116*P116,2)</f>
        <v>0</v>
      </c>
      <c r="R116" s="159"/>
      <c r="S116" s="159" t="s">
        <v>169</v>
      </c>
      <c r="T116" s="159" t="s">
        <v>170</v>
      </c>
      <c r="U116" s="159">
        <v>0</v>
      </c>
      <c r="V116" s="159">
        <f>ROUND(E116*U116,2)</f>
        <v>0</v>
      </c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186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86" t="s">
        <v>314</v>
      </c>
      <c r="D117" s="161"/>
      <c r="E117" s="162">
        <v>0.6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176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86" t="s">
        <v>315</v>
      </c>
      <c r="D118" s="161"/>
      <c r="E118" s="162">
        <v>0.35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176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86" t="s">
        <v>316</v>
      </c>
      <c r="D119" s="161"/>
      <c r="E119" s="162">
        <v>1.24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176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6">
        <v>46</v>
      </c>
      <c r="B120" s="177" t="s">
        <v>317</v>
      </c>
      <c r="C120" s="184" t="s">
        <v>318</v>
      </c>
      <c r="D120" s="178" t="s">
        <v>174</v>
      </c>
      <c r="E120" s="179">
        <v>5.8900000000000001E-2</v>
      </c>
      <c r="F120" s="180"/>
      <c r="G120" s="181">
        <f>ROUND(E120*F120,2)</f>
        <v>0</v>
      </c>
      <c r="H120" s="160"/>
      <c r="I120" s="159">
        <f>ROUND(E120*H120,2)</f>
        <v>0</v>
      </c>
      <c r="J120" s="160"/>
      <c r="K120" s="159">
        <f>ROUND(E120*J120,2)</f>
        <v>0</v>
      </c>
      <c r="L120" s="159">
        <v>15</v>
      </c>
      <c r="M120" s="159">
        <f>G120*(1+L120/100)</f>
        <v>0</v>
      </c>
      <c r="N120" s="159">
        <v>0</v>
      </c>
      <c r="O120" s="159">
        <f>ROUND(E120*N120,2)</f>
        <v>0</v>
      </c>
      <c r="P120" s="159">
        <v>0</v>
      </c>
      <c r="Q120" s="159">
        <f>ROUND(E120*P120,2)</f>
        <v>0</v>
      </c>
      <c r="R120" s="159"/>
      <c r="S120" s="159" t="s">
        <v>169</v>
      </c>
      <c r="T120" s="159" t="s">
        <v>170</v>
      </c>
      <c r="U120" s="159">
        <v>0</v>
      </c>
      <c r="V120" s="159">
        <f>ROUND(E120*U120,2)</f>
        <v>0</v>
      </c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296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x14ac:dyDescent="0.2">
      <c r="A121" s="164" t="s">
        <v>164</v>
      </c>
      <c r="B121" s="165" t="s">
        <v>83</v>
      </c>
      <c r="C121" s="183" t="s">
        <v>84</v>
      </c>
      <c r="D121" s="166"/>
      <c r="E121" s="167"/>
      <c r="F121" s="168"/>
      <c r="G121" s="169">
        <f>SUMIF(AG122:AG136,"&lt;&gt;NOR",G122:G136)</f>
        <v>0</v>
      </c>
      <c r="H121" s="163"/>
      <c r="I121" s="163">
        <f>SUM(I122:I136)</f>
        <v>0</v>
      </c>
      <c r="J121" s="163"/>
      <c r="K121" s="163">
        <f>SUM(K122:K136)</f>
        <v>0</v>
      </c>
      <c r="L121" s="163"/>
      <c r="M121" s="163">
        <f>SUM(M122:M136)</f>
        <v>0</v>
      </c>
      <c r="N121" s="163"/>
      <c r="O121" s="163">
        <f>SUM(O122:O136)</f>
        <v>0</v>
      </c>
      <c r="P121" s="163"/>
      <c r="Q121" s="163">
        <f>SUM(Q122:Q136)</f>
        <v>0</v>
      </c>
      <c r="R121" s="163"/>
      <c r="S121" s="163"/>
      <c r="T121" s="163"/>
      <c r="U121" s="163"/>
      <c r="V121" s="163">
        <f>SUM(V122:V136)</f>
        <v>0</v>
      </c>
      <c r="W121" s="163"/>
      <c r="AG121" t="s">
        <v>165</v>
      </c>
    </row>
    <row r="122" spans="1:60" outlineLevel="1" x14ac:dyDescent="0.2">
      <c r="A122" s="176">
        <v>47</v>
      </c>
      <c r="B122" s="177" t="s">
        <v>319</v>
      </c>
      <c r="C122" s="184" t="s">
        <v>320</v>
      </c>
      <c r="D122" s="178" t="s">
        <v>191</v>
      </c>
      <c r="E122" s="179">
        <v>1</v>
      </c>
      <c r="F122" s="180"/>
      <c r="G122" s="181">
        <f t="shared" ref="G122:G136" si="0">ROUND(E122*F122,2)</f>
        <v>0</v>
      </c>
      <c r="H122" s="160"/>
      <c r="I122" s="159">
        <f t="shared" ref="I122:I136" si="1">ROUND(E122*H122,2)</f>
        <v>0</v>
      </c>
      <c r="J122" s="160"/>
      <c r="K122" s="159">
        <f t="shared" ref="K122:K136" si="2">ROUND(E122*J122,2)</f>
        <v>0</v>
      </c>
      <c r="L122" s="159">
        <v>15</v>
      </c>
      <c r="M122" s="159">
        <f t="shared" ref="M122:M136" si="3">G122*(1+L122/100)</f>
        <v>0</v>
      </c>
      <c r="N122" s="159">
        <v>0</v>
      </c>
      <c r="O122" s="159">
        <f t="shared" ref="O122:O136" si="4">ROUND(E122*N122,2)</f>
        <v>0</v>
      </c>
      <c r="P122" s="159">
        <v>0</v>
      </c>
      <c r="Q122" s="159">
        <f t="shared" ref="Q122:Q136" si="5">ROUND(E122*P122,2)</f>
        <v>0</v>
      </c>
      <c r="R122" s="159"/>
      <c r="S122" s="159" t="s">
        <v>169</v>
      </c>
      <c r="T122" s="159" t="s">
        <v>170</v>
      </c>
      <c r="U122" s="159">
        <v>0</v>
      </c>
      <c r="V122" s="159">
        <f t="shared" ref="V122:V136" si="6">ROUND(E122*U122,2)</f>
        <v>0</v>
      </c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296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6">
        <v>48</v>
      </c>
      <c r="B123" s="177" t="s">
        <v>321</v>
      </c>
      <c r="C123" s="184" t="s">
        <v>322</v>
      </c>
      <c r="D123" s="178" t="s">
        <v>191</v>
      </c>
      <c r="E123" s="179">
        <v>1</v>
      </c>
      <c r="F123" s="180"/>
      <c r="G123" s="181">
        <f t="shared" si="0"/>
        <v>0</v>
      </c>
      <c r="H123" s="160"/>
      <c r="I123" s="159">
        <f t="shared" si="1"/>
        <v>0</v>
      </c>
      <c r="J123" s="160"/>
      <c r="K123" s="159">
        <f t="shared" si="2"/>
        <v>0</v>
      </c>
      <c r="L123" s="159">
        <v>15</v>
      </c>
      <c r="M123" s="159">
        <f t="shared" si="3"/>
        <v>0</v>
      </c>
      <c r="N123" s="159">
        <v>0</v>
      </c>
      <c r="O123" s="159">
        <f t="shared" si="4"/>
        <v>0</v>
      </c>
      <c r="P123" s="159">
        <v>0</v>
      </c>
      <c r="Q123" s="159">
        <f t="shared" si="5"/>
        <v>0</v>
      </c>
      <c r="R123" s="159"/>
      <c r="S123" s="159" t="s">
        <v>169</v>
      </c>
      <c r="T123" s="159" t="s">
        <v>170</v>
      </c>
      <c r="U123" s="159">
        <v>0</v>
      </c>
      <c r="V123" s="159">
        <f t="shared" si="6"/>
        <v>0</v>
      </c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296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76">
        <v>49</v>
      </c>
      <c r="B124" s="177" t="s">
        <v>323</v>
      </c>
      <c r="C124" s="184" t="s">
        <v>324</v>
      </c>
      <c r="D124" s="178" t="s">
        <v>191</v>
      </c>
      <c r="E124" s="179">
        <v>7</v>
      </c>
      <c r="F124" s="180"/>
      <c r="G124" s="181">
        <f t="shared" si="0"/>
        <v>0</v>
      </c>
      <c r="H124" s="160"/>
      <c r="I124" s="159">
        <f t="shared" si="1"/>
        <v>0</v>
      </c>
      <c r="J124" s="160"/>
      <c r="K124" s="159">
        <f t="shared" si="2"/>
        <v>0</v>
      </c>
      <c r="L124" s="159">
        <v>15</v>
      </c>
      <c r="M124" s="159">
        <f t="shared" si="3"/>
        <v>0</v>
      </c>
      <c r="N124" s="159">
        <v>0</v>
      </c>
      <c r="O124" s="159">
        <f t="shared" si="4"/>
        <v>0</v>
      </c>
      <c r="P124" s="159">
        <v>0</v>
      </c>
      <c r="Q124" s="159">
        <f t="shared" si="5"/>
        <v>0</v>
      </c>
      <c r="R124" s="159"/>
      <c r="S124" s="159" t="s">
        <v>169</v>
      </c>
      <c r="T124" s="159" t="s">
        <v>170</v>
      </c>
      <c r="U124" s="159">
        <v>0</v>
      </c>
      <c r="V124" s="159">
        <f t="shared" si="6"/>
        <v>0</v>
      </c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296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76">
        <v>50</v>
      </c>
      <c r="B125" s="177" t="s">
        <v>325</v>
      </c>
      <c r="C125" s="184" t="s">
        <v>326</v>
      </c>
      <c r="D125" s="178" t="s">
        <v>191</v>
      </c>
      <c r="E125" s="179">
        <v>1</v>
      </c>
      <c r="F125" s="180"/>
      <c r="G125" s="181">
        <f t="shared" si="0"/>
        <v>0</v>
      </c>
      <c r="H125" s="160"/>
      <c r="I125" s="159">
        <f t="shared" si="1"/>
        <v>0</v>
      </c>
      <c r="J125" s="160"/>
      <c r="K125" s="159">
        <f t="shared" si="2"/>
        <v>0</v>
      </c>
      <c r="L125" s="159">
        <v>15</v>
      </c>
      <c r="M125" s="159">
        <f t="shared" si="3"/>
        <v>0</v>
      </c>
      <c r="N125" s="159">
        <v>0</v>
      </c>
      <c r="O125" s="159">
        <f t="shared" si="4"/>
        <v>0</v>
      </c>
      <c r="P125" s="159">
        <v>0</v>
      </c>
      <c r="Q125" s="159">
        <f t="shared" si="5"/>
        <v>0</v>
      </c>
      <c r="R125" s="159"/>
      <c r="S125" s="159" t="s">
        <v>169</v>
      </c>
      <c r="T125" s="159" t="s">
        <v>170</v>
      </c>
      <c r="U125" s="159">
        <v>0</v>
      </c>
      <c r="V125" s="159">
        <f t="shared" si="6"/>
        <v>0</v>
      </c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296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6">
        <v>51</v>
      </c>
      <c r="B126" s="177" t="s">
        <v>327</v>
      </c>
      <c r="C126" s="184" t="s">
        <v>328</v>
      </c>
      <c r="D126" s="178" t="s">
        <v>191</v>
      </c>
      <c r="E126" s="179">
        <v>4</v>
      </c>
      <c r="F126" s="180"/>
      <c r="G126" s="181">
        <f t="shared" si="0"/>
        <v>0</v>
      </c>
      <c r="H126" s="160"/>
      <c r="I126" s="159">
        <f t="shared" si="1"/>
        <v>0</v>
      </c>
      <c r="J126" s="160"/>
      <c r="K126" s="159">
        <f t="shared" si="2"/>
        <v>0</v>
      </c>
      <c r="L126" s="159">
        <v>15</v>
      </c>
      <c r="M126" s="159">
        <f t="shared" si="3"/>
        <v>0</v>
      </c>
      <c r="N126" s="159">
        <v>0</v>
      </c>
      <c r="O126" s="159">
        <f t="shared" si="4"/>
        <v>0</v>
      </c>
      <c r="P126" s="159">
        <v>0</v>
      </c>
      <c r="Q126" s="159">
        <f t="shared" si="5"/>
        <v>0</v>
      </c>
      <c r="R126" s="159"/>
      <c r="S126" s="159" t="s">
        <v>169</v>
      </c>
      <c r="T126" s="159" t="s">
        <v>170</v>
      </c>
      <c r="U126" s="159">
        <v>0</v>
      </c>
      <c r="V126" s="159">
        <f t="shared" si="6"/>
        <v>0</v>
      </c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296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76">
        <v>52</v>
      </c>
      <c r="B127" s="177" t="s">
        <v>329</v>
      </c>
      <c r="C127" s="184" t="s">
        <v>330</v>
      </c>
      <c r="D127" s="178" t="s">
        <v>191</v>
      </c>
      <c r="E127" s="179">
        <v>4</v>
      </c>
      <c r="F127" s="180"/>
      <c r="G127" s="181">
        <f t="shared" si="0"/>
        <v>0</v>
      </c>
      <c r="H127" s="160"/>
      <c r="I127" s="159">
        <f t="shared" si="1"/>
        <v>0</v>
      </c>
      <c r="J127" s="160"/>
      <c r="K127" s="159">
        <f t="shared" si="2"/>
        <v>0</v>
      </c>
      <c r="L127" s="159">
        <v>15</v>
      </c>
      <c r="M127" s="159">
        <f t="shared" si="3"/>
        <v>0</v>
      </c>
      <c r="N127" s="159">
        <v>0</v>
      </c>
      <c r="O127" s="159">
        <f t="shared" si="4"/>
        <v>0</v>
      </c>
      <c r="P127" s="159">
        <v>0</v>
      </c>
      <c r="Q127" s="159">
        <f t="shared" si="5"/>
        <v>0</v>
      </c>
      <c r="R127" s="159"/>
      <c r="S127" s="159" t="s">
        <v>169</v>
      </c>
      <c r="T127" s="159" t="s">
        <v>170</v>
      </c>
      <c r="U127" s="159">
        <v>0</v>
      </c>
      <c r="V127" s="159">
        <f t="shared" si="6"/>
        <v>0</v>
      </c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296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76">
        <v>53</v>
      </c>
      <c r="B128" s="177" t="s">
        <v>331</v>
      </c>
      <c r="C128" s="184" t="s">
        <v>332</v>
      </c>
      <c r="D128" s="178" t="s">
        <v>168</v>
      </c>
      <c r="E128" s="179">
        <v>1</v>
      </c>
      <c r="F128" s="180"/>
      <c r="G128" s="181">
        <f t="shared" si="0"/>
        <v>0</v>
      </c>
      <c r="H128" s="160"/>
      <c r="I128" s="159">
        <f t="shared" si="1"/>
        <v>0</v>
      </c>
      <c r="J128" s="160"/>
      <c r="K128" s="159">
        <f t="shared" si="2"/>
        <v>0</v>
      </c>
      <c r="L128" s="159">
        <v>15</v>
      </c>
      <c r="M128" s="159">
        <f t="shared" si="3"/>
        <v>0</v>
      </c>
      <c r="N128" s="159">
        <v>0</v>
      </c>
      <c r="O128" s="159">
        <f t="shared" si="4"/>
        <v>0</v>
      </c>
      <c r="P128" s="159">
        <v>0</v>
      </c>
      <c r="Q128" s="159">
        <f t="shared" si="5"/>
        <v>0</v>
      </c>
      <c r="R128" s="159"/>
      <c r="S128" s="159" t="s">
        <v>169</v>
      </c>
      <c r="T128" s="159" t="s">
        <v>170</v>
      </c>
      <c r="U128" s="159">
        <v>0</v>
      </c>
      <c r="V128" s="159">
        <f t="shared" si="6"/>
        <v>0</v>
      </c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296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76">
        <v>54</v>
      </c>
      <c r="B129" s="177" t="s">
        <v>333</v>
      </c>
      <c r="C129" s="184" t="s">
        <v>334</v>
      </c>
      <c r="D129" s="178" t="s">
        <v>168</v>
      </c>
      <c r="E129" s="179">
        <v>4</v>
      </c>
      <c r="F129" s="180"/>
      <c r="G129" s="181">
        <f t="shared" si="0"/>
        <v>0</v>
      </c>
      <c r="H129" s="160"/>
      <c r="I129" s="159">
        <f t="shared" si="1"/>
        <v>0</v>
      </c>
      <c r="J129" s="160"/>
      <c r="K129" s="159">
        <f t="shared" si="2"/>
        <v>0</v>
      </c>
      <c r="L129" s="159">
        <v>15</v>
      </c>
      <c r="M129" s="159">
        <f t="shared" si="3"/>
        <v>0</v>
      </c>
      <c r="N129" s="159">
        <v>0</v>
      </c>
      <c r="O129" s="159">
        <f t="shared" si="4"/>
        <v>0</v>
      </c>
      <c r="P129" s="159">
        <v>0</v>
      </c>
      <c r="Q129" s="159">
        <f t="shared" si="5"/>
        <v>0</v>
      </c>
      <c r="R129" s="159"/>
      <c r="S129" s="159" t="s">
        <v>169</v>
      </c>
      <c r="T129" s="159" t="s">
        <v>170</v>
      </c>
      <c r="U129" s="159">
        <v>0</v>
      </c>
      <c r="V129" s="159">
        <f t="shared" si="6"/>
        <v>0</v>
      </c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296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76">
        <v>55</v>
      </c>
      <c r="B130" s="177" t="s">
        <v>335</v>
      </c>
      <c r="C130" s="184" t="s">
        <v>336</v>
      </c>
      <c r="D130" s="178" t="s">
        <v>168</v>
      </c>
      <c r="E130" s="179">
        <v>1</v>
      </c>
      <c r="F130" s="180"/>
      <c r="G130" s="181">
        <f t="shared" si="0"/>
        <v>0</v>
      </c>
      <c r="H130" s="160"/>
      <c r="I130" s="159">
        <f t="shared" si="1"/>
        <v>0</v>
      </c>
      <c r="J130" s="160"/>
      <c r="K130" s="159">
        <f t="shared" si="2"/>
        <v>0</v>
      </c>
      <c r="L130" s="159">
        <v>15</v>
      </c>
      <c r="M130" s="159">
        <f t="shared" si="3"/>
        <v>0</v>
      </c>
      <c r="N130" s="159">
        <v>0</v>
      </c>
      <c r="O130" s="159">
        <f t="shared" si="4"/>
        <v>0</v>
      </c>
      <c r="P130" s="159">
        <v>0</v>
      </c>
      <c r="Q130" s="159">
        <f t="shared" si="5"/>
        <v>0</v>
      </c>
      <c r="R130" s="159"/>
      <c r="S130" s="159" t="s">
        <v>169</v>
      </c>
      <c r="T130" s="159" t="s">
        <v>170</v>
      </c>
      <c r="U130" s="159">
        <v>0</v>
      </c>
      <c r="V130" s="159">
        <f t="shared" si="6"/>
        <v>0</v>
      </c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296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76">
        <v>56</v>
      </c>
      <c r="B131" s="177" t="s">
        <v>337</v>
      </c>
      <c r="C131" s="184" t="s">
        <v>338</v>
      </c>
      <c r="D131" s="178" t="s">
        <v>168</v>
      </c>
      <c r="E131" s="179">
        <v>2</v>
      </c>
      <c r="F131" s="180"/>
      <c r="G131" s="181">
        <f t="shared" si="0"/>
        <v>0</v>
      </c>
      <c r="H131" s="160"/>
      <c r="I131" s="159">
        <f t="shared" si="1"/>
        <v>0</v>
      </c>
      <c r="J131" s="160"/>
      <c r="K131" s="159">
        <f t="shared" si="2"/>
        <v>0</v>
      </c>
      <c r="L131" s="159">
        <v>15</v>
      </c>
      <c r="M131" s="159">
        <f t="shared" si="3"/>
        <v>0</v>
      </c>
      <c r="N131" s="159">
        <v>0</v>
      </c>
      <c r="O131" s="159">
        <f t="shared" si="4"/>
        <v>0</v>
      </c>
      <c r="P131" s="159">
        <v>0</v>
      </c>
      <c r="Q131" s="159">
        <f t="shared" si="5"/>
        <v>0</v>
      </c>
      <c r="R131" s="159"/>
      <c r="S131" s="159" t="s">
        <v>169</v>
      </c>
      <c r="T131" s="159" t="s">
        <v>170</v>
      </c>
      <c r="U131" s="159">
        <v>0</v>
      </c>
      <c r="V131" s="159">
        <f t="shared" si="6"/>
        <v>0</v>
      </c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296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76">
        <v>57</v>
      </c>
      <c r="B132" s="177" t="s">
        <v>339</v>
      </c>
      <c r="C132" s="184" t="s">
        <v>340</v>
      </c>
      <c r="D132" s="178" t="s">
        <v>191</v>
      </c>
      <c r="E132" s="179">
        <v>18</v>
      </c>
      <c r="F132" s="180"/>
      <c r="G132" s="181">
        <f t="shared" si="0"/>
        <v>0</v>
      </c>
      <c r="H132" s="160"/>
      <c r="I132" s="159">
        <f t="shared" si="1"/>
        <v>0</v>
      </c>
      <c r="J132" s="160"/>
      <c r="K132" s="159">
        <f t="shared" si="2"/>
        <v>0</v>
      </c>
      <c r="L132" s="159">
        <v>15</v>
      </c>
      <c r="M132" s="159">
        <f t="shared" si="3"/>
        <v>0</v>
      </c>
      <c r="N132" s="159">
        <v>0</v>
      </c>
      <c r="O132" s="159">
        <f t="shared" si="4"/>
        <v>0</v>
      </c>
      <c r="P132" s="159">
        <v>0</v>
      </c>
      <c r="Q132" s="159">
        <f t="shared" si="5"/>
        <v>0</v>
      </c>
      <c r="R132" s="159"/>
      <c r="S132" s="159" t="s">
        <v>169</v>
      </c>
      <c r="T132" s="159" t="s">
        <v>170</v>
      </c>
      <c r="U132" s="159">
        <v>0</v>
      </c>
      <c r="V132" s="159">
        <f t="shared" si="6"/>
        <v>0</v>
      </c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296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76">
        <v>58</v>
      </c>
      <c r="B133" s="177" t="s">
        <v>341</v>
      </c>
      <c r="C133" s="184" t="s">
        <v>342</v>
      </c>
      <c r="D133" s="178" t="s">
        <v>174</v>
      </c>
      <c r="E133" s="179">
        <v>1.2999999999999999E-2</v>
      </c>
      <c r="F133" s="180"/>
      <c r="G133" s="181">
        <f t="shared" si="0"/>
        <v>0</v>
      </c>
      <c r="H133" s="160"/>
      <c r="I133" s="159">
        <f t="shared" si="1"/>
        <v>0</v>
      </c>
      <c r="J133" s="160"/>
      <c r="K133" s="159">
        <f t="shared" si="2"/>
        <v>0</v>
      </c>
      <c r="L133" s="159">
        <v>15</v>
      </c>
      <c r="M133" s="159">
        <f t="shared" si="3"/>
        <v>0</v>
      </c>
      <c r="N133" s="159">
        <v>0</v>
      </c>
      <c r="O133" s="159">
        <f t="shared" si="4"/>
        <v>0</v>
      </c>
      <c r="P133" s="159">
        <v>0</v>
      </c>
      <c r="Q133" s="159">
        <f t="shared" si="5"/>
        <v>0</v>
      </c>
      <c r="R133" s="159"/>
      <c r="S133" s="159" t="s">
        <v>169</v>
      </c>
      <c r="T133" s="159" t="s">
        <v>170</v>
      </c>
      <c r="U133" s="159">
        <v>0</v>
      </c>
      <c r="V133" s="159">
        <f t="shared" si="6"/>
        <v>0</v>
      </c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296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76">
        <v>59</v>
      </c>
      <c r="B134" s="177" t="s">
        <v>343</v>
      </c>
      <c r="C134" s="184" t="s">
        <v>344</v>
      </c>
      <c r="D134" s="178" t="s">
        <v>168</v>
      </c>
      <c r="E134" s="179">
        <v>2</v>
      </c>
      <c r="F134" s="180"/>
      <c r="G134" s="181">
        <f t="shared" si="0"/>
        <v>0</v>
      </c>
      <c r="H134" s="160"/>
      <c r="I134" s="159">
        <f t="shared" si="1"/>
        <v>0</v>
      </c>
      <c r="J134" s="160"/>
      <c r="K134" s="159">
        <f t="shared" si="2"/>
        <v>0</v>
      </c>
      <c r="L134" s="159">
        <v>15</v>
      </c>
      <c r="M134" s="159">
        <f t="shared" si="3"/>
        <v>0</v>
      </c>
      <c r="N134" s="159">
        <v>0</v>
      </c>
      <c r="O134" s="159">
        <f t="shared" si="4"/>
        <v>0</v>
      </c>
      <c r="P134" s="159">
        <v>0</v>
      </c>
      <c r="Q134" s="159">
        <f t="shared" si="5"/>
        <v>0</v>
      </c>
      <c r="R134" s="159"/>
      <c r="S134" s="159" t="s">
        <v>169</v>
      </c>
      <c r="T134" s="159" t="s">
        <v>170</v>
      </c>
      <c r="U134" s="159">
        <v>0</v>
      </c>
      <c r="V134" s="159">
        <f t="shared" si="6"/>
        <v>0</v>
      </c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186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76">
        <v>60</v>
      </c>
      <c r="B135" s="177" t="s">
        <v>345</v>
      </c>
      <c r="C135" s="184" t="s">
        <v>346</v>
      </c>
      <c r="D135" s="178" t="s">
        <v>168</v>
      </c>
      <c r="E135" s="179">
        <v>2</v>
      </c>
      <c r="F135" s="180"/>
      <c r="G135" s="181">
        <f t="shared" si="0"/>
        <v>0</v>
      </c>
      <c r="H135" s="160"/>
      <c r="I135" s="159">
        <f t="shared" si="1"/>
        <v>0</v>
      </c>
      <c r="J135" s="160"/>
      <c r="K135" s="159">
        <f t="shared" si="2"/>
        <v>0</v>
      </c>
      <c r="L135" s="159">
        <v>15</v>
      </c>
      <c r="M135" s="159">
        <f t="shared" si="3"/>
        <v>0</v>
      </c>
      <c r="N135" s="159">
        <v>0</v>
      </c>
      <c r="O135" s="159">
        <f t="shared" si="4"/>
        <v>0</v>
      </c>
      <c r="P135" s="159">
        <v>0</v>
      </c>
      <c r="Q135" s="159">
        <f t="shared" si="5"/>
        <v>0</v>
      </c>
      <c r="R135" s="159"/>
      <c r="S135" s="159" t="s">
        <v>169</v>
      </c>
      <c r="T135" s="159" t="s">
        <v>170</v>
      </c>
      <c r="U135" s="159">
        <v>0</v>
      </c>
      <c r="V135" s="159">
        <f t="shared" si="6"/>
        <v>0</v>
      </c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186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76">
        <v>61</v>
      </c>
      <c r="B136" s="177" t="s">
        <v>347</v>
      </c>
      <c r="C136" s="184" t="s">
        <v>348</v>
      </c>
      <c r="D136" s="178" t="s">
        <v>191</v>
      </c>
      <c r="E136" s="179">
        <v>18</v>
      </c>
      <c r="F136" s="180"/>
      <c r="G136" s="181">
        <f t="shared" si="0"/>
        <v>0</v>
      </c>
      <c r="H136" s="160"/>
      <c r="I136" s="159">
        <f t="shared" si="1"/>
        <v>0</v>
      </c>
      <c r="J136" s="160"/>
      <c r="K136" s="159">
        <f t="shared" si="2"/>
        <v>0</v>
      </c>
      <c r="L136" s="159">
        <v>15</v>
      </c>
      <c r="M136" s="159">
        <f t="shared" si="3"/>
        <v>0</v>
      </c>
      <c r="N136" s="159">
        <v>0</v>
      </c>
      <c r="O136" s="159">
        <f t="shared" si="4"/>
        <v>0</v>
      </c>
      <c r="P136" s="159">
        <v>0</v>
      </c>
      <c r="Q136" s="159">
        <f t="shared" si="5"/>
        <v>0</v>
      </c>
      <c r="R136" s="159"/>
      <c r="S136" s="159" t="s">
        <v>169</v>
      </c>
      <c r="T136" s="159" t="s">
        <v>170</v>
      </c>
      <c r="U136" s="159">
        <v>0</v>
      </c>
      <c r="V136" s="159">
        <f t="shared" si="6"/>
        <v>0</v>
      </c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296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x14ac:dyDescent="0.2">
      <c r="A137" s="164" t="s">
        <v>164</v>
      </c>
      <c r="B137" s="165" t="s">
        <v>85</v>
      </c>
      <c r="C137" s="183" t="s">
        <v>86</v>
      </c>
      <c r="D137" s="166"/>
      <c r="E137" s="167"/>
      <c r="F137" s="168"/>
      <c r="G137" s="169">
        <f>SUMIF(AG138:AG151,"&lt;&gt;NOR",G138:G151)</f>
        <v>0</v>
      </c>
      <c r="H137" s="163"/>
      <c r="I137" s="163">
        <f>SUM(I138:I151)</f>
        <v>0</v>
      </c>
      <c r="J137" s="163"/>
      <c r="K137" s="163">
        <f>SUM(K138:K151)</f>
        <v>0</v>
      </c>
      <c r="L137" s="163"/>
      <c r="M137" s="163">
        <f>SUM(M138:M151)</f>
        <v>0</v>
      </c>
      <c r="N137" s="163"/>
      <c r="O137" s="163">
        <f>SUM(O138:O151)</f>
        <v>0</v>
      </c>
      <c r="P137" s="163"/>
      <c r="Q137" s="163">
        <f>SUM(Q138:Q151)</f>
        <v>0</v>
      </c>
      <c r="R137" s="163"/>
      <c r="S137" s="163"/>
      <c r="T137" s="163"/>
      <c r="U137" s="163"/>
      <c r="V137" s="163">
        <f>SUM(V138:V151)</f>
        <v>0</v>
      </c>
      <c r="W137" s="163"/>
      <c r="AG137" t="s">
        <v>165</v>
      </c>
    </row>
    <row r="138" spans="1:60" outlineLevel="1" x14ac:dyDescent="0.2">
      <c r="A138" s="176">
        <v>62</v>
      </c>
      <c r="B138" s="177" t="s">
        <v>349</v>
      </c>
      <c r="C138" s="184" t="s">
        <v>350</v>
      </c>
      <c r="D138" s="178" t="s">
        <v>191</v>
      </c>
      <c r="E138" s="179">
        <v>41</v>
      </c>
      <c r="F138" s="180"/>
      <c r="G138" s="181">
        <f t="shared" ref="G138:G151" si="7">ROUND(E138*F138,2)</f>
        <v>0</v>
      </c>
      <c r="H138" s="160"/>
      <c r="I138" s="159">
        <f t="shared" ref="I138:I151" si="8">ROUND(E138*H138,2)</f>
        <v>0</v>
      </c>
      <c r="J138" s="160"/>
      <c r="K138" s="159">
        <f t="shared" ref="K138:K151" si="9">ROUND(E138*J138,2)</f>
        <v>0</v>
      </c>
      <c r="L138" s="159">
        <v>15</v>
      </c>
      <c r="M138" s="159">
        <f t="shared" ref="M138:M151" si="10">G138*(1+L138/100)</f>
        <v>0</v>
      </c>
      <c r="N138" s="159">
        <v>0</v>
      </c>
      <c r="O138" s="159">
        <f t="shared" ref="O138:O151" si="11">ROUND(E138*N138,2)</f>
        <v>0</v>
      </c>
      <c r="P138" s="159">
        <v>0</v>
      </c>
      <c r="Q138" s="159">
        <f t="shared" ref="Q138:Q151" si="12">ROUND(E138*P138,2)</f>
        <v>0</v>
      </c>
      <c r="R138" s="159"/>
      <c r="S138" s="159" t="s">
        <v>169</v>
      </c>
      <c r="T138" s="159" t="s">
        <v>170</v>
      </c>
      <c r="U138" s="159">
        <v>0</v>
      </c>
      <c r="V138" s="159">
        <f t="shared" ref="V138:V151" si="13">ROUND(E138*U138,2)</f>
        <v>0</v>
      </c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296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76">
        <v>63</v>
      </c>
      <c r="B139" s="177" t="s">
        <v>351</v>
      </c>
      <c r="C139" s="184" t="s">
        <v>352</v>
      </c>
      <c r="D139" s="178" t="s">
        <v>191</v>
      </c>
      <c r="E139" s="179">
        <v>2</v>
      </c>
      <c r="F139" s="180"/>
      <c r="G139" s="181">
        <f t="shared" si="7"/>
        <v>0</v>
      </c>
      <c r="H139" s="160"/>
      <c r="I139" s="159">
        <f t="shared" si="8"/>
        <v>0</v>
      </c>
      <c r="J139" s="160"/>
      <c r="K139" s="159">
        <f t="shared" si="9"/>
        <v>0</v>
      </c>
      <c r="L139" s="159">
        <v>15</v>
      </c>
      <c r="M139" s="159">
        <f t="shared" si="10"/>
        <v>0</v>
      </c>
      <c r="N139" s="159">
        <v>0</v>
      </c>
      <c r="O139" s="159">
        <f t="shared" si="11"/>
        <v>0</v>
      </c>
      <c r="P139" s="159">
        <v>0</v>
      </c>
      <c r="Q139" s="159">
        <f t="shared" si="12"/>
        <v>0</v>
      </c>
      <c r="R139" s="159"/>
      <c r="S139" s="159" t="s">
        <v>169</v>
      </c>
      <c r="T139" s="159" t="s">
        <v>170</v>
      </c>
      <c r="U139" s="159">
        <v>0</v>
      </c>
      <c r="V139" s="159">
        <f t="shared" si="13"/>
        <v>0</v>
      </c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296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ht="22.5" outlineLevel="1" x14ac:dyDescent="0.2">
      <c r="A140" s="176">
        <v>64</v>
      </c>
      <c r="B140" s="177" t="s">
        <v>353</v>
      </c>
      <c r="C140" s="184" t="s">
        <v>354</v>
      </c>
      <c r="D140" s="178" t="s">
        <v>191</v>
      </c>
      <c r="E140" s="179">
        <v>41</v>
      </c>
      <c r="F140" s="180"/>
      <c r="G140" s="181">
        <f t="shared" si="7"/>
        <v>0</v>
      </c>
      <c r="H140" s="160"/>
      <c r="I140" s="159">
        <f t="shared" si="8"/>
        <v>0</v>
      </c>
      <c r="J140" s="160"/>
      <c r="K140" s="159">
        <f t="shared" si="9"/>
        <v>0</v>
      </c>
      <c r="L140" s="159">
        <v>15</v>
      </c>
      <c r="M140" s="159">
        <f t="shared" si="10"/>
        <v>0</v>
      </c>
      <c r="N140" s="159">
        <v>0</v>
      </c>
      <c r="O140" s="159">
        <f t="shared" si="11"/>
        <v>0</v>
      </c>
      <c r="P140" s="159">
        <v>0</v>
      </c>
      <c r="Q140" s="159">
        <f t="shared" si="12"/>
        <v>0</v>
      </c>
      <c r="R140" s="159"/>
      <c r="S140" s="159" t="s">
        <v>169</v>
      </c>
      <c r="T140" s="159" t="s">
        <v>170</v>
      </c>
      <c r="U140" s="159">
        <v>0</v>
      </c>
      <c r="V140" s="159">
        <f t="shared" si="13"/>
        <v>0</v>
      </c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296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ht="22.5" outlineLevel="1" x14ac:dyDescent="0.2">
      <c r="A141" s="176">
        <v>65</v>
      </c>
      <c r="B141" s="177" t="s">
        <v>355</v>
      </c>
      <c r="C141" s="184" t="s">
        <v>356</v>
      </c>
      <c r="D141" s="178" t="s">
        <v>191</v>
      </c>
      <c r="E141" s="179">
        <v>2</v>
      </c>
      <c r="F141" s="180"/>
      <c r="G141" s="181">
        <f t="shared" si="7"/>
        <v>0</v>
      </c>
      <c r="H141" s="160"/>
      <c r="I141" s="159">
        <f t="shared" si="8"/>
        <v>0</v>
      </c>
      <c r="J141" s="160"/>
      <c r="K141" s="159">
        <f t="shared" si="9"/>
        <v>0</v>
      </c>
      <c r="L141" s="159">
        <v>15</v>
      </c>
      <c r="M141" s="159">
        <f t="shared" si="10"/>
        <v>0</v>
      </c>
      <c r="N141" s="159">
        <v>0</v>
      </c>
      <c r="O141" s="159">
        <f t="shared" si="11"/>
        <v>0</v>
      </c>
      <c r="P141" s="159">
        <v>0</v>
      </c>
      <c r="Q141" s="159">
        <f t="shared" si="12"/>
        <v>0</v>
      </c>
      <c r="R141" s="159"/>
      <c r="S141" s="159" t="s">
        <v>169</v>
      </c>
      <c r="T141" s="159" t="s">
        <v>170</v>
      </c>
      <c r="U141" s="159">
        <v>0</v>
      </c>
      <c r="V141" s="159">
        <f t="shared" si="13"/>
        <v>0</v>
      </c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296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76">
        <v>66</v>
      </c>
      <c r="B142" s="177" t="s">
        <v>357</v>
      </c>
      <c r="C142" s="184" t="s">
        <v>358</v>
      </c>
      <c r="D142" s="178" t="s">
        <v>168</v>
      </c>
      <c r="E142" s="179">
        <v>1</v>
      </c>
      <c r="F142" s="180"/>
      <c r="G142" s="181">
        <f t="shared" si="7"/>
        <v>0</v>
      </c>
      <c r="H142" s="160"/>
      <c r="I142" s="159">
        <f t="shared" si="8"/>
        <v>0</v>
      </c>
      <c r="J142" s="160"/>
      <c r="K142" s="159">
        <f t="shared" si="9"/>
        <v>0</v>
      </c>
      <c r="L142" s="159">
        <v>15</v>
      </c>
      <c r="M142" s="159">
        <f t="shared" si="10"/>
        <v>0</v>
      </c>
      <c r="N142" s="159">
        <v>0</v>
      </c>
      <c r="O142" s="159">
        <f t="shared" si="11"/>
        <v>0</v>
      </c>
      <c r="P142" s="159">
        <v>0</v>
      </c>
      <c r="Q142" s="159">
        <f t="shared" si="12"/>
        <v>0</v>
      </c>
      <c r="R142" s="159"/>
      <c r="S142" s="159" t="s">
        <v>169</v>
      </c>
      <c r="T142" s="159" t="s">
        <v>170</v>
      </c>
      <c r="U142" s="159">
        <v>0</v>
      </c>
      <c r="V142" s="159">
        <f t="shared" si="13"/>
        <v>0</v>
      </c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296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76">
        <v>67</v>
      </c>
      <c r="B143" s="177" t="s">
        <v>359</v>
      </c>
      <c r="C143" s="184" t="s">
        <v>360</v>
      </c>
      <c r="D143" s="178" t="s">
        <v>168</v>
      </c>
      <c r="E143" s="179">
        <v>2</v>
      </c>
      <c r="F143" s="180"/>
      <c r="G143" s="181">
        <f t="shared" si="7"/>
        <v>0</v>
      </c>
      <c r="H143" s="160"/>
      <c r="I143" s="159">
        <f t="shared" si="8"/>
        <v>0</v>
      </c>
      <c r="J143" s="160"/>
      <c r="K143" s="159">
        <f t="shared" si="9"/>
        <v>0</v>
      </c>
      <c r="L143" s="159">
        <v>15</v>
      </c>
      <c r="M143" s="159">
        <f t="shared" si="10"/>
        <v>0</v>
      </c>
      <c r="N143" s="159">
        <v>0</v>
      </c>
      <c r="O143" s="159">
        <f t="shared" si="11"/>
        <v>0</v>
      </c>
      <c r="P143" s="159">
        <v>0</v>
      </c>
      <c r="Q143" s="159">
        <f t="shared" si="12"/>
        <v>0</v>
      </c>
      <c r="R143" s="159"/>
      <c r="S143" s="159" t="s">
        <v>169</v>
      </c>
      <c r="T143" s="159" t="s">
        <v>170</v>
      </c>
      <c r="U143" s="159">
        <v>0</v>
      </c>
      <c r="V143" s="159">
        <f t="shared" si="13"/>
        <v>0</v>
      </c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296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6">
        <v>68</v>
      </c>
      <c r="B144" s="177" t="s">
        <v>361</v>
      </c>
      <c r="C144" s="184" t="s">
        <v>362</v>
      </c>
      <c r="D144" s="178" t="s">
        <v>168</v>
      </c>
      <c r="E144" s="179">
        <v>8</v>
      </c>
      <c r="F144" s="180"/>
      <c r="G144" s="181">
        <f t="shared" si="7"/>
        <v>0</v>
      </c>
      <c r="H144" s="160"/>
      <c r="I144" s="159">
        <f t="shared" si="8"/>
        <v>0</v>
      </c>
      <c r="J144" s="160"/>
      <c r="K144" s="159">
        <f t="shared" si="9"/>
        <v>0</v>
      </c>
      <c r="L144" s="159">
        <v>15</v>
      </c>
      <c r="M144" s="159">
        <f t="shared" si="10"/>
        <v>0</v>
      </c>
      <c r="N144" s="159">
        <v>0</v>
      </c>
      <c r="O144" s="159">
        <f t="shared" si="11"/>
        <v>0</v>
      </c>
      <c r="P144" s="159">
        <v>0</v>
      </c>
      <c r="Q144" s="159">
        <f t="shared" si="12"/>
        <v>0</v>
      </c>
      <c r="R144" s="159"/>
      <c r="S144" s="159" t="s">
        <v>169</v>
      </c>
      <c r="T144" s="159" t="s">
        <v>170</v>
      </c>
      <c r="U144" s="159">
        <v>0</v>
      </c>
      <c r="V144" s="159">
        <f t="shared" si="13"/>
        <v>0</v>
      </c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296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76">
        <v>69</v>
      </c>
      <c r="B145" s="177" t="s">
        <v>363</v>
      </c>
      <c r="C145" s="184" t="s">
        <v>364</v>
      </c>
      <c r="D145" s="178" t="s">
        <v>168</v>
      </c>
      <c r="E145" s="179">
        <v>1</v>
      </c>
      <c r="F145" s="180"/>
      <c r="G145" s="181">
        <f t="shared" si="7"/>
        <v>0</v>
      </c>
      <c r="H145" s="160"/>
      <c r="I145" s="159">
        <f t="shared" si="8"/>
        <v>0</v>
      </c>
      <c r="J145" s="160"/>
      <c r="K145" s="159">
        <f t="shared" si="9"/>
        <v>0</v>
      </c>
      <c r="L145" s="159">
        <v>15</v>
      </c>
      <c r="M145" s="159">
        <f t="shared" si="10"/>
        <v>0</v>
      </c>
      <c r="N145" s="159">
        <v>0</v>
      </c>
      <c r="O145" s="159">
        <f t="shared" si="11"/>
        <v>0</v>
      </c>
      <c r="P145" s="159">
        <v>0</v>
      </c>
      <c r="Q145" s="159">
        <f t="shared" si="12"/>
        <v>0</v>
      </c>
      <c r="R145" s="159"/>
      <c r="S145" s="159" t="s">
        <v>169</v>
      </c>
      <c r="T145" s="159" t="s">
        <v>170</v>
      </c>
      <c r="U145" s="159">
        <v>0</v>
      </c>
      <c r="V145" s="159">
        <f t="shared" si="13"/>
        <v>0</v>
      </c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186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6">
        <v>70</v>
      </c>
      <c r="B146" s="177" t="s">
        <v>365</v>
      </c>
      <c r="C146" s="184" t="s">
        <v>366</v>
      </c>
      <c r="D146" s="178" t="s">
        <v>191</v>
      </c>
      <c r="E146" s="179">
        <v>43</v>
      </c>
      <c r="F146" s="180"/>
      <c r="G146" s="181">
        <f t="shared" si="7"/>
        <v>0</v>
      </c>
      <c r="H146" s="160"/>
      <c r="I146" s="159">
        <f t="shared" si="8"/>
        <v>0</v>
      </c>
      <c r="J146" s="160"/>
      <c r="K146" s="159">
        <f t="shared" si="9"/>
        <v>0</v>
      </c>
      <c r="L146" s="159">
        <v>15</v>
      </c>
      <c r="M146" s="159">
        <f t="shared" si="10"/>
        <v>0</v>
      </c>
      <c r="N146" s="159">
        <v>0</v>
      </c>
      <c r="O146" s="159">
        <f t="shared" si="11"/>
        <v>0</v>
      </c>
      <c r="P146" s="159">
        <v>0</v>
      </c>
      <c r="Q146" s="159">
        <f t="shared" si="12"/>
        <v>0</v>
      </c>
      <c r="R146" s="159"/>
      <c r="S146" s="159" t="s">
        <v>169</v>
      </c>
      <c r="T146" s="159" t="s">
        <v>170</v>
      </c>
      <c r="U146" s="159">
        <v>0</v>
      </c>
      <c r="V146" s="159">
        <f t="shared" si="13"/>
        <v>0</v>
      </c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296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6">
        <v>71</v>
      </c>
      <c r="B147" s="177" t="s">
        <v>367</v>
      </c>
      <c r="C147" s="184" t="s">
        <v>368</v>
      </c>
      <c r="D147" s="178" t="s">
        <v>191</v>
      </c>
      <c r="E147" s="179">
        <v>43</v>
      </c>
      <c r="F147" s="180"/>
      <c r="G147" s="181">
        <f t="shared" si="7"/>
        <v>0</v>
      </c>
      <c r="H147" s="160"/>
      <c r="I147" s="159">
        <f t="shared" si="8"/>
        <v>0</v>
      </c>
      <c r="J147" s="160"/>
      <c r="K147" s="159">
        <f t="shared" si="9"/>
        <v>0</v>
      </c>
      <c r="L147" s="159">
        <v>15</v>
      </c>
      <c r="M147" s="159">
        <f t="shared" si="10"/>
        <v>0</v>
      </c>
      <c r="N147" s="159">
        <v>0</v>
      </c>
      <c r="O147" s="159">
        <f t="shared" si="11"/>
        <v>0</v>
      </c>
      <c r="P147" s="159">
        <v>0</v>
      </c>
      <c r="Q147" s="159">
        <f t="shared" si="12"/>
        <v>0</v>
      </c>
      <c r="R147" s="159"/>
      <c r="S147" s="159" t="s">
        <v>169</v>
      </c>
      <c r="T147" s="159" t="s">
        <v>170</v>
      </c>
      <c r="U147" s="159">
        <v>0</v>
      </c>
      <c r="V147" s="159">
        <f t="shared" si="13"/>
        <v>0</v>
      </c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296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76">
        <v>72</v>
      </c>
      <c r="B148" s="177" t="s">
        <v>369</v>
      </c>
      <c r="C148" s="184" t="s">
        <v>370</v>
      </c>
      <c r="D148" s="178" t="s">
        <v>174</v>
      </c>
      <c r="E148" s="179">
        <v>4.3999999999999997E-2</v>
      </c>
      <c r="F148" s="180"/>
      <c r="G148" s="181">
        <f t="shared" si="7"/>
        <v>0</v>
      </c>
      <c r="H148" s="160"/>
      <c r="I148" s="159">
        <f t="shared" si="8"/>
        <v>0</v>
      </c>
      <c r="J148" s="160"/>
      <c r="K148" s="159">
        <f t="shared" si="9"/>
        <v>0</v>
      </c>
      <c r="L148" s="159">
        <v>15</v>
      </c>
      <c r="M148" s="159">
        <f t="shared" si="10"/>
        <v>0</v>
      </c>
      <c r="N148" s="159">
        <v>0</v>
      </c>
      <c r="O148" s="159">
        <f t="shared" si="11"/>
        <v>0</v>
      </c>
      <c r="P148" s="159">
        <v>0</v>
      </c>
      <c r="Q148" s="159">
        <f t="shared" si="12"/>
        <v>0</v>
      </c>
      <c r="R148" s="159"/>
      <c r="S148" s="159" t="s">
        <v>169</v>
      </c>
      <c r="T148" s="159" t="s">
        <v>170</v>
      </c>
      <c r="U148" s="159">
        <v>0</v>
      </c>
      <c r="V148" s="159">
        <f t="shared" si="13"/>
        <v>0</v>
      </c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296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6">
        <v>73</v>
      </c>
      <c r="B149" s="177" t="s">
        <v>371</v>
      </c>
      <c r="C149" s="184" t="s">
        <v>372</v>
      </c>
      <c r="D149" s="178" t="s">
        <v>191</v>
      </c>
      <c r="E149" s="179">
        <v>43</v>
      </c>
      <c r="F149" s="180"/>
      <c r="G149" s="181">
        <f t="shared" si="7"/>
        <v>0</v>
      </c>
      <c r="H149" s="160"/>
      <c r="I149" s="159">
        <f t="shared" si="8"/>
        <v>0</v>
      </c>
      <c r="J149" s="160"/>
      <c r="K149" s="159">
        <f t="shared" si="9"/>
        <v>0</v>
      </c>
      <c r="L149" s="159">
        <v>15</v>
      </c>
      <c r="M149" s="159">
        <f t="shared" si="10"/>
        <v>0</v>
      </c>
      <c r="N149" s="159">
        <v>0</v>
      </c>
      <c r="O149" s="159">
        <f t="shared" si="11"/>
        <v>0</v>
      </c>
      <c r="P149" s="159">
        <v>0</v>
      </c>
      <c r="Q149" s="159">
        <f t="shared" si="12"/>
        <v>0</v>
      </c>
      <c r="R149" s="159"/>
      <c r="S149" s="159" t="s">
        <v>169</v>
      </c>
      <c r="T149" s="159" t="s">
        <v>170</v>
      </c>
      <c r="U149" s="159">
        <v>0</v>
      </c>
      <c r="V149" s="159">
        <f t="shared" si="13"/>
        <v>0</v>
      </c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373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6">
        <v>74</v>
      </c>
      <c r="B150" s="177" t="s">
        <v>374</v>
      </c>
      <c r="C150" s="184" t="s">
        <v>375</v>
      </c>
      <c r="D150" s="178" t="s">
        <v>168</v>
      </c>
      <c r="E150" s="179">
        <v>1</v>
      </c>
      <c r="F150" s="180"/>
      <c r="G150" s="181">
        <f t="shared" si="7"/>
        <v>0</v>
      </c>
      <c r="H150" s="160"/>
      <c r="I150" s="159">
        <f t="shared" si="8"/>
        <v>0</v>
      </c>
      <c r="J150" s="160"/>
      <c r="K150" s="159">
        <f t="shared" si="9"/>
        <v>0</v>
      </c>
      <c r="L150" s="159">
        <v>15</v>
      </c>
      <c r="M150" s="159">
        <f t="shared" si="10"/>
        <v>0</v>
      </c>
      <c r="N150" s="159">
        <v>0</v>
      </c>
      <c r="O150" s="159">
        <f t="shared" si="11"/>
        <v>0</v>
      </c>
      <c r="P150" s="159">
        <v>0</v>
      </c>
      <c r="Q150" s="159">
        <f t="shared" si="12"/>
        <v>0</v>
      </c>
      <c r="R150" s="159"/>
      <c r="S150" s="159" t="s">
        <v>169</v>
      </c>
      <c r="T150" s="159" t="s">
        <v>170</v>
      </c>
      <c r="U150" s="159">
        <v>0</v>
      </c>
      <c r="V150" s="159">
        <f t="shared" si="13"/>
        <v>0</v>
      </c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296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76">
        <v>75</v>
      </c>
      <c r="B151" s="177" t="s">
        <v>376</v>
      </c>
      <c r="C151" s="184" t="s">
        <v>377</v>
      </c>
      <c r="D151" s="178" t="s">
        <v>168</v>
      </c>
      <c r="E151" s="179">
        <v>1</v>
      </c>
      <c r="F151" s="180"/>
      <c r="G151" s="181">
        <f t="shared" si="7"/>
        <v>0</v>
      </c>
      <c r="H151" s="160"/>
      <c r="I151" s="159">
        <f t="shared" si="8"/>
        <v>0</v>
      </c>
      <c r="J151" s="160"/>
      <c r="K151" s="159">
        <f t="shared" si="9"/>
        <v>0</v>
      </c>
      <c r="L151" s="159">
        <v>15</v>
      </c>
      <c r="M151" s="159">
        <f t="shared" si="10"/>
        <v>0</v>
      </c>
      <c r="N151" s="159">
        <v>0</v>
      </c>
      <c r="O151" s="159">
        <f t="shared" si="11"/>
        <v>0</v>
      </c>
      <c r="P151" s="159">
        <v>0</v>
      </c>
      <c r="Q151" s="159">
        <f t="shared" si="12"/>
        <v>0</v>
      </c>
      <c r="R151" s="159"/>
      <c r="S151" s="159" t="s">
        <v>169</v>
      </c>
      <c r="T151" s="159" t="s">
        <v>170</v>
      </c>
      <c r="U151" s="159">
        <v>0</v>
      </c>
      <c r="V151" s="159">
        <f t="shared" si="13"/>
        <v>0</v>
      </c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186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x14ac:dyDescent="0.2">
      <c r="A152" s="164" t="s">
        <v>164</v>
      </c>
      <c r="B152" s="165" t="s">
        <v>87</v>
      </c>
      <c r="C152" s="183" t="s">
        <v>88</v>
      </c>
      <c r="D152" s="166"/>
      <c r="E152" s="167"/>
      <c r="F152" s="168"/>
      <c r="G152" s="169">
        <f>SUMIF(AG153:AG164,"&lt;&gt;NOR",G153:G164)</f>
        <v>0</v>
      </c>
      <c r="H152" s="163"/>
      <c r="I152" s="163">
        <f>SUM(I153:I164)</f>
        <v>0</v>
      </c>
      <c r="J152" s="163"/>
      <c r="K152" s="163">
        <f>SUM(K153:K164)</f>
        <v>0</v>
      </c>
      <c r="L152" s="163"/>
      <c r="M152" s="163">
        <f>SUM(M153:M164)</f>
        <v>0</v>
      </c>
      <c r="N152" s="163"/>
      <c r="O152" s="163">
        <f>SUM(O153:O164)</f>
        <v>0</v>
      </c>
      <c r="P152" s="163"/>
      <c r="Q152" s="163">
        <f>SUM(Q153:Q164)</f>
        <v>0</v>
      </c>
      <c r="R152" s="163"/>
      <c r="S152" s="163"/>
      <c r="T152" s="163"/>
      <c r="U152" s="163"/>
      <c r="V152" s="163">
        <f>SUM(V153:V164)</f>
        <v>0</v>
      </c>
      <c r="W152" s="163"/>
      <c r="AG152" t="s">
        <v>165</v>
      </c>
    </row>
    <row r="153" spans="1:60" outlineLevel="1" x14ac:dyDescent="0.2">
      <c r="A153" s="176">
        <v>76</v>
      </c>
      <c r="B153" s="177" t="s">
        <v>378</v>
      </c>
      <c r="C153" s="184" t="s">
        <v>379</v>
      </c>
      <c r="D153" s="178" t="s">
        <v>168</v>
      </c>
      <c r="E153" s="179">
        <v>1</v>
      </c>
      <c r="F153" s="180"/>
      <c r="G153" s="181">
        <f t="shared" ref="G153:G164" si="14">ROUND(E153*F153,2)</f>
        <v>0</v>
      </c>
      <c r="H153" s="160"/>
      <c r="I153" s="159">
        <f t="shared" ref="I153:I164" si="15">ROUND(E153*H153,2)</f>
        <v>0</v>
      </c>
      <c r="J153" s="160"/>
      <c r="K153" s="159">
        <f t="shared" ref="K153:K164" si="16">ROUND(E153*J153,2)</f>
        <v>0</v>
      </c>
      <c r="L153" s="159">
        <v>15</v>
      </c>
      <c r="M153" s="159">
        <f t="shared" ref="M153:M164" si="17">G153*(1+L153/100)</f>
        <v>0</v>
      </c>
      <c r="N153" s="159">
        <v>0</v>
      </c>
      <c r="O153" s="159">
        <f t="shared" ref="O153:O164" si="18">ROUND(E153*N153,2)</f>
        <v>0</v>
      </c>
      <c r="P153" s="159">
        <v>0</v>
      </c>
      <c r="Q153" s="159">
        <f t="shared" ref="Q153:Q164" si="19">ROUND(E153*P153,2)</f>
        <v>0</v>
      </c>
      <c r="R153" s="159"/>
      <c r="S153" s="159" t="s">
        <v>169</v>
      </c>
      <c r="T153" s="159" t="s">
        <v>170</v>
      </c>
      <c r="U153" s="159">
        <v>0</v>
      </c>
      <c r="V153" s="159">
        <f t="shared" ref="V153:V164" si="20">ROUND(E153*U153,2)</f>
        <v>0</v>
      </c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296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76">
        <v>77</v>
      </c>
      <c r="B154" s="177" t="s">
        <v>380</v>
      </c>
      <c r="C154" s="184" t="s">
        <v>381</v>
      </c>
      <c r="D154" s="178" t="s">
        <v>191</v>
      </c>
      <c r="E154" s="179">
        <v>15</v>
      </c>
      <c r="F154" s="180"/>
      <c r="G154" s="181">
        <f t="shared" si="14"/>
        <v>0</v>
      </c>
      <c r="H154" s="160"/>
      <c r="I154" s="159">
        <f t="shared" si="15"/>
        <v>0</v>
      </c>
      <c r="J154" s="160"/>
      <c r="K154" s="159">
        <f t="shared" si="16"/>
        <v>0</v>
      </c>
      <c r="L154" s="159">
        <v>15</v>
      </c>
      <c r="M154" s="159">
        <f t="shared" si="17"/>
        <v>0</v>
      </c>
      <c r="N154" s="159">
        <v>0</v>
      </c>
      <c r="O154" s="159">
        <f t="shared" si="18"/>
        <v>0</v>
      </c>
      <c r="P154" s="159">
        <v>0</v>
      </c>
      <c r="Q154" s="159">
        <f t="shared" si="19"/>
        <v>0</v>
      </c>
      <c r="R154" s="159"/>
      <c r="S154" s="159" t="s">
        <v>169</v>
      </c>
      <c r="T154" s="159" t="s">
        <v>170</v>
      </c>
      <c r="U154" s="159">
        <v>0</v>
      </c>
      <c r="V154" s="159">
        <f t="shared" si="20"/>
        <v>0</v>
      </c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296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76">
        <v>78</v>
      </c>
      <c r="B155" s="177" t="s">
        <v>382</v>
      </c>
      <c r="C155" s="184" t="s">
        <v>383</v>
      </c>
      <c r="D155" s="178" t="s">
        <v>168</v>
      </c>
      <c r="E155" s="179">
        <v>15</v>
      </c>
      <c r="F155" s="180"/>
      <c r="G155" s="181">
        <f t="shared" si="14"/>
        <v>0</v>
      </c>
      <c r="H155" s="160"/>
      <c r="I155" s="159">
        <f t="shared" si="15"/>
        <v>0</v>
      </c>
      <c r="J155" s="160"/>
      <c r="K155" s="159">
        <f t="shared" si="16"/>
        <v>0</v>
      </c>
      <c r="L155" s="159">
        <v>15</v>
      </c>
      <c r="M155" s="159">
        <f t="shared" si="17"/>
        <v>0</v>
      </c>
      <c r="N155" s="159">
        <v>0</v>
      </c>
      <c r="O155" s="159">
        <f t="shared" si="18"/>
        <v>0</v>
      </c>
      <c r="P155" s="159">
        <v>0</v>
      </c>
      <c r="Q155" s="159">
        <f t="shared" si="19"/>
        <v>0</v>
      </c>
      <c r="R155" s="159"/>
      <c r="S155" s="159" t="s">
        <v>169</v>
      </c>
      <c r="T155" s="159" t="s">
        <v>170</v>
      </c>
      <c r="U155" s="159">
        <v>0</v>
      </c>
      <c r="V155" s="159">
        <f t="shared" si="20"/>
        <v>0</v>
      </c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296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6">
        <v>79</v>
      </c>
      <c r="B156" s="177" t="s">
        <v>384</v>
      </c>
      <c r="C156" s="184" t="s">
        <v>385</v>
      </c>
      <c r="D156" s="178" t="s">
        <v>191</v>
      </c>
      <c r="E156" s="179">
        <v>15</v>
      </c>
      <c r="F156" s="180"/>
      <c r="G156" s="181">
        <f t="shared" si="14"/>
        <v>0</v>
      </c>
      <c r="H156" s="160"/>
      <c r="I156" s="159">
        <f t="shared" si="15"/>
        <v>0</v>
      </c>
      <c r="J156" s="160"/>
      <c r="K156" s="159">
        <f t="shared" si="16"/>
        <v>0</v>
      </c>
      <c r="L156" s="159">
        <v>15</v>
      </c>
      <c r="M156" s="159">
        <f t="shared" si="17"/>
        <v>0</v>
      </c>
      <c r="N156" s="159">
        <v>0</v>
      </c>
      <c r="O156" s="159">
        <f t="shared" si="18"/>
        <v>0</v>
      </c>
      <c r="P156" s="159">
        <v>0</v>
      </c>
      <c r="Q156" s="159">
        <f t="shared" si="19"/>
        <v>0</v>
      </c>
      <c r="R156" s="159"/>
      <c r="S156" s="159" t="s">
        <v>169</v>
      </c>
      <c r="T156" s="159" t="s">
        <v>170</v>
      </c>
      <c r="U156" s="159">
        <v>0</v>
      </c>
      <c r="V156" s="159">
        <f t="shared" si="20"/>
        <v>0</v>
      </c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296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76">
        <v>80</v>
      </c>
      <c r="B157" s="177" t="s">
        <v>386</v>
      </c>
      <c r="C157" s="184" t="s">
        <v>387</v>
      </c>
      <c r="D157" s="178" t="s">
        <v>168</v>
      </c>
      <c r="E157" s="179">
        <v>3</v>
      </c>
      <c r="F157" s="180"/>
      <c r="G157" s="181">
        <f t="shared" si="14"/>
        <v>0</v>
      </c>
      <c r="H157" s="160"/>
      <c r="I157" s="159">
        <f t="shared" si="15"/>
        <v>0</v>
      </c>
      <c r="J157" s="160"/>
      <c r="K157" s="159">
        <f t="shared" si="16"/>
        <v>0</v>
      </c>
      <c r="L157" s="159">
        <v>15</v>
      </c>
      <c r="M157" s="159">
        <f t="shared" si="17"/>
        <v>0</v>
      </c>
      <c r="N157" s="159">
        <v>0</v>
      </c>
      <c r="O157" s="159">
        <f t="shared" si="18"/>
        <v>0</v>
      </c>
      <c r="P157" s="159">
        <v>0</v>
      </c>
      <c r="Q157" s="159">
        <f t="shared" si="19"/>
        <v>0</v>
      </c>
      <c r="R157" s="159"/>
      <c r="S157" s="159" t="s">
        <v>169</v>
      </c>
      <c r="T157" s="159" t="s">
        <v>170</v>
      </c>
      <c r="U157" s="159">
        <v>0</v>
      </c>
      <c r="V157" s="159">
        <f t="shared" si="20"/>
        <v>0</v>
      </c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186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76">
        <v>81</v>
      </c>
      <c r="B158" s="177" t="s">
        <v>388</v>
      </c>
      <c r="C158" s="184" t="s">
        <v>389</v>
      </c>
      <c r="D158" s="178" t="s">
        <v>168</v>
      </c>
      <c r="E158" s="179">
        <v>3</v>
      </c>
      <c r="F158" s="180"/>
      <c r="G158" s="181">
        <f t="shared" si="14"/>
        <v>0</v>
      </c>
      <c r="H158" s="160"/>
      <c r="I158" s="159">
        <f t="shared" si="15"/>
        <v>0</v>
      </c>
      <c r="J158" s="160"/>
      <c r="K158" s="159">
        <f t="shared" si="16"/>
        <v>0</v>
      </c>
      <c r="L158" s="159">
        <v>15</v>
      </c>
      <c r="M158" s="159">
        <f t="shared" si="17"/>
        <v>0</v>
      </c>
      <c r="N158" s="159">
        <v>0</v>
      </c>
      <c r="O158" s="159">
        <f t="shared" si="18"/>
        <v>0</v>
      </c>
      <c r="P158" s="159">
        <v>0</v>
      </c>
      <c r="Q158" s="159">
        <f t="shared" si="19"/>
        <v>0</v>
      </c>
      <c r="R158" s="159"/>
      <c r="S158" s="159" t="s">
        <v>169</v>
      </c>
      <c r="T158" s="159" t="s">
        <v>170</v>
      </c>
      <c r="U158" s="159">
        <v>0</v>
      </c>
      <c r="V158" s="159">
        <f t="shared" si="20"/>
        <v>0</v>
      </c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296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76">
        <v>82</v>
      </c>
      <c r="B159" s="177" t="s">
        <v>390</v>
      </c>
      <c r="C159" s="184" t="s">
        <v>391</v>
      </c>
      <c r="D159" s="178" t="s">
        <v>174</v>
      </c>
      <c r="E159" s="179">
        <v>0.13</v>
      </c>
      <c r="F159" s="180"/>
      <c r="G159" s="181">
        <f t="shared" si="14"/>
        <v>0</v>
      </c>
      <c r="H159" s="160"/>
      <c r="I159" s="159">
        <f t="shared" si="15"/>
        <v>0</v>
      </c>
      <c r="J159" s="160"/>
      <c r="K159" s="159">
        <f t="shared" si="16"/>
        <v>0</v>
      </c>
      <c r="L159" s="159">
        <v>15</v>
      </c>
      <c r="M159" s="159">
        <f t="shared" si="17"/>
        <v>0</v>
      </c>
      <c r="N159" s="159">
        <v>0</v>
      </c>
      <c r="O159" s="159">
        <f t="shared" si="18"/>
        <v>0</v>
      </c>
      <c r="P159" s="159">
        <v>0</v>
      </c>
      <c r="Q159" s="159">
        <f t="shared" si="19"/>
        <v>0</v>
      </c>
      <c r="R159" s="159"/>
      <c r="S159" s="159" t="s">
        <v>169</v>
      </c>
      <c r="T159" s="159" t="s">
        <v>170</v>
      </c>
      <c r="U159" s="159">
        <v>0</v>
      </c>
      <c r="V159" s="159">
        <f t="shared" si="20"/>
        <v>0</v>
      </c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296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76">
        <v>83</v>
      </c>
      <c r="B160" s="177" t="s">
        <v>392</v>
      </c>
      <c r="C160" s="184" t="s">
        <v>393</v>
      </c>
      <c r="D160" s="178" t="s">
        <v>191</v>
      </c>
      <c r="E160" s="179">
        <v>15</v>
      </c>
      <c r="F160" s="180"/>
      <c r="G160" s="181">
        <f t="shared" si="14"/>
        <v>0</v>
      </c>
      <c r="H160" s="160"/>
      <c r="I160" s="159">
        <f t="shared" si="15"/>
        <v>0</v>
      </c>
      <c r="J160" s="160"/>
      <c r="K160" s="159">
        <f t="shared" si="16"/>
        <v>0</v>
      </c>
      <c r="L160" s="159">
        <v>15</v>
      </c>
      <c r="M160" s="159">
        <f t="shared" si="17"/>
        <v>0</v>
      </c>
      <c r="N160" s="159">
        <v>0</v>
      </c>
      <c r="O160" s="159">
        <f t="shared" si="18"/>
        <v>0</v>
      </c>
      <c r="P160" s="159">
        <v>0</v>
      </c>
      <c r="Q160" s="159">
        <f t="shared" si="19"/>
        <v>0</v>
      </c>
      <c r="R160" s="159"/>
      <c r="S160" s="159" t="s">
        <v>169</v>
      </c>
      <c r="T160" s="159" t="s">
        <v>170</v>
      </c>
      <c r="U160" s="159">
        <v>0</v>
      </c>
      <c r="V160" s="159">
        <f t="shared" si="20"/>
        <v>0</v>
      </c>
      <c r="W160" s="159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296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76">
        <v>84</v>
      </c>
      <c r="B161" s="177" t="s">
        <v>394</v>
      </c>
      <c r="C161" s="184" t="s">
        <v>395</v>
      </c>
      <c r="D161" s="178" t="s">
        <v>191</v>
      </c>
      <c r="E161" s="179">
        <v>0.5</v>
      </c>
      <c r="F161" s="180"/>
      <c r="G161" s="181">
        <f t="shared" si="14"/>
        <v>0</v>
      </c>
      <c r="H161" s="160"/>
      <c r="I161" s="159">
        <f t="shared" si="15"/>
        <v>0</v>
      </c>
      <c r="J161" s="160"/>
      <c r="K161" s="159">
        <f t="shared" si="16"/>
        <v>0</v>
      </c>
      <c r="L161" s="159">
        <v>15</v>
      </c>
      <c r="M161" s="159">
        <f t="shared" si="17"/>
        <v>0</v>
      </c>
      <c r="N161" s="159">
        <v>0</v>
      </c>
      <c r="O161" s="159">
        <f t="shared" si="18"/>
        <v>0</v>
      </c>
      <c r="P161" s="159">
        <v>0</v>
      </c>
      <c r="Q161" s="159">
        <f t="shared" si="19"/>
        <v>0</v>
      </c>
      <c r="R161" s="159"/>
      <c r="S161" s="159" t="s">
        <v>169</v>
      </c>
      <c r="T161" s="159" t="s">
        <v>170</v>
      </c>
      <c r="U161" s="159">
        <v>0</v>
      </c>
      <c r="V161" s="159">
        <f t="shared" si="20"/>
        <v>0</v>
      </c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186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6">
        <v>85</v>
      </c>
      <c r="B162" s="177" t="s">
        <v>396</v>
      </c>
      <c r="C162" s="184" t="s">
        <v>397</v>
      </c>
      <c r="D162" s="178" t="s">
        <v>191</v>
      </c>
      <c r="E162" s="179">
        <v>15</v>
      </c>
      <c r="F162" s="180"/>
      <c r="G162" s="181">
        <f t="shared" si="14"/>
        <v>0</v>
      </c>
      <c r="H162" s="160"/>
      <c r="I162" s="159">
        <f t="shared" si="15"/>
        <v>0</v>
      </c>
      <c r="J162" s="160"/>
      <c r="K162" s="159">
        <f t="shared" si="16"/>
        <v>0</v>
      </c>
      <c r="L162" s="159">
        <v>15</v>
      </c>
      <c r="M162" s="159">
        <f t="shared" si="17"/>
        <v>0</v>
      </c>
      <c r="N162" s="159">
        <v>0</v>
      </c>
      <c r="O162" s="159">
        <f t="shared" si="18"/>
        <v>0</v>
      </c>
      <c r="P162" s="159">
        <v>0</v>
      </c>
      <c r="Q162" s="159">
        <f t="shared" si="19"/>
        <v>0</v>
      </c>
      <c r="R162" s="159"/>
      <c r="S162" s="159" t="s">
        <v>169</v>
      </c>
      <c r="T162" s="159" t="s">
        <v>170</v>
      </c>
      <c r="U162" s="159">
        <v>0</v>
      </c>
      <c r="V162" s="159">
        <f t="shared" si="20"/>
        <v>0</v>
      </c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296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6">
        <v>86</v>
      </c>
      <c r="B163" s="177" t="s">
        <v>398</v>
      </c>
      <c r="C163" s="184" t="s">
        <v>399</v>
      </c>
      <c r="D163" s="178" t="s">
        <v>191</v>
      </c>
      <c r="E163" s="179">
        <v>15</v>
      </c>
      <c r="F163" s="180"/>
      <c r="G163" s="181">
        <f t="shared" si="14"/>
        <v>0</v>
      </c>
      <c r="H163" s="160"/>
      <c r="I163" s="159">
        <f t="shared" si="15"/>
        <v>0</v>
      </c>
      <c r="J163" s="160"/>
      <c r="K163" s="159">
        <f t="shared" si="16"/>
        <v>0</v>
      </c>
      <c r="L163" s="159">
        <v>15</v>
      </c>
      <c r="M163" s="159">
        <f t="shared" si="17"/>
        <v>0</v>
      </c>
      <c r="N163" s="159">
        <v>0</v>
      </c>
      <c r="O163" s="159">
        <f t="shared" si="18"/>
        <v>0</v>
      </c>
      <c r="P163" s="159">
        <v>0</v>
      </c>
      <c r="Q163" s="159">
        <f t="shared" si="19"/>
        <v>0</v>
      </c>
      <c r="R163" s="159"/>
      <c r="S163" s="159" t="s">
        <v>169</v>
      </c>
      <c r="T163" s="159" t="s">
        <v>170</v>
      </c>
      <c r="U163" s="159">
        <v>0</v>
      </c>
      <c r="V163" s="159">
        <f t="shared" si="20"/>
        <v>0</v>
      </c>
      <c r="W163" s="159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296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76">
        <v>87</v>
      </c>
      <c r="B164" s="177" t="s">
        <v>400</v>
      </c>
      <c r="C164" s="184" t="s">
        <v>401</v>
      </c>
      <c r="D164" s="178" t="s">
        <v>191</v>
      </c>
      <c r="E164" s="179">
        <v>15</v>
      </c>
      <c r="F164" s="180"/>
      <c r="G164" s="181">
        <f t="shared" si="14"/>
        <v>0</v>
      </c>
      <c r="H164" s="160"/>
      <c r="I164" s="159">
        <f t="shared" si="15"/>
        <v>0</v>
      </c>
      <c r="J164" s="160"/>
      <c r="K164" s="159">
        <f t="shared" si="16"/>
        <v>0</v>
      </c>
      <c r="L164" s="159">
        <v>15</v>
      </c>
      <c r="M164" s="159">
        <f t="shared" si="17"/>
        <v>0</v>
      </c>
      <c r="N164" s="159">
        <v>0</v>
      </c>
      <c r="O164" s="159">
        <f t="shared" si="18"/>
        <v>0</v>
      </c>
      <c r="P164" s="159">
        <v>0</v>
      </c>
      <c r="Q164" s="159">
        <f t="shared" si="19"/>
        <v>0</v>
      </c>
      <c r="R164" s="159"/>
      <c r="S164" s="159" t="s">
        <v>169</v>
      </c>
      <c r="T164" s="159" t="s">
        <v>170</v>
      </c>
      <c r="U164" s="159">
        <v>0</v>
      </c>
      <c r="V164" s="159">
        <f t="shared" si="20"/>
        <v>0</v>
      </c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296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x14ac:dyDescent="0.2">
      <c r="A165" s="164" t="s">
        <v>164</v>
      </c>
      <c r="B165" s="165" t="s">
        <v>89</v>
      </c>
      <c r="C165" s="183" t="s">
        <v>90</v>
      </c>
      <c r="D165" s="166"/>
      <c r="E165" s="167"/>
      <c r="F165" s="168"/>
      <c r="G165" s="169">
        <f>SUMIF(AG166:AG190,"&lt;&gt;NOR",G166:G190)</f>
        <v>0</v>
      </c>
      <c r="H165" s="163"/>
      <c r="I165" s="163">
        <f>SUM(I166:I190)</f>
        <v>0</v>
      </c>
      <c r="J165" s="163"/>
      <c r="K165" s="163">
        <f>SUM(K166:K190)</f>
        <v>0</v>
      </c>
      <c r="L165" s="163"/>
      <c r="M165" s="163">
        <f>SUM(M166:M190)</f>
        <v>0</v>
      </c>
      <c r="N165" s="163"/>
      <c r="O165" s="163">
        <f>SUM(O166:O190)</f>
        <v>0</v>
      </c>
      <c r="P165" s="163"/>
      <c r="Q165" s="163">
        <f>SUM(Q166:Q190)</f>
        <v>0</v>
      </c>
      <c r="R165" s="163"/>
      <c r="S165" s="163"/>
      <c r="T165" s="163"/>
      <c r="U165" s="163"/>
      <c r="V165" s="163">
        <f>SUM(V166:V190)</f>
        <v>0</v>
      </c>
      <c r="W165" s="163"/>
      <c r="AG165" t="s">
        <v>165</v>
      </c>
    </row>
    <row r="166" spans="1:60" ht="22.5" outlineLevel="1" x14ac:dyDescent="0.2">
      <c r="A166" s="176">
        <v>88</v>
      </c>
      <c r="B166" s="177" t="s">
        <v>402</v>
      </c>
      <c r="C166" s="184" t="s">
        <v>403</v>
      </c>
      <c r="D166" s="178" t="s">
        <v>168</v>
      </c>
      <c r="E166" s="179">
        <v>2</v>
      </c>
      <c r="F166" s="180"/>
      <c r="G166" s="181">
        <f t="shared" ref="G166:G190" si="21">ROUND(E166*F166,2)</f>
        <v>0</v>
      </c>
      <c r="H166" s="160"/>
      <c r="I166" s="159">
        <f t="shared" ref="I166:I190" si="22">ROUND(E166*H166,2)</f>
        <v>0</v>
      </c>
      <c r="J166" s="160"/>
      <c r="K166" s="159">
        <f t="shared" ref="K166:K190" si="23">ROUND(E166*J166,2)</f>
        <v>0</v>
      </c>
      <c r="L166" s="159">
        <v>15</v>
      </c>
      <c r="M166" s="159">
        <f t="shared" ref="M166:M190" si="24">G166*(1+L166/100)</f>
        <v>0</v>
      </c>
      <c r="N166" s="159">
        <v>0</v>
      </c>
      <c r="O166" s="159">
        <f t="shared" ref="O166:O190" si="25">ROUND(E166*N166,2)</f>
        <v>0</v>
      </c>
      <c r="P166" s="159">
        <v>0</v>
      </c>
      <c r="Q166" s="159">
        <f t="shared" ref="Q166:Q190" si="26">ROUND(E166*P166,2)</f>
        <v>0</v>
      </c>
      <c r="R166" s="159"/>
      <c r="S166" s="159" t="s">
        <v>169</v>
      </c>
      <c r="T166" s="159" t="s">
        <v>170</v>
      </c>
      <c r="U166" s="159">
        <v>0</v>
      </c>
      <c r="V166" s="159">
        <f t="shared" ref="V166:V190" si="27">ROUND(E166*U166,2)</f>
        <v>0</v>
      </c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296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76">
        <v>89</v>
      </c>
      <c r="B167" s="177" t="s">
        <v>374</v>
      </c>
      <c r="C167" s="184" t="s">
        <v>375</v>
      </c>
      <c r="D167" s="178" t="s">
        <v>168</v>
      </c>
      <c r="E167" s="179">
        <v>1</v>
      </c>
      <c r="F167" s="180"/>
      <c r="G167" s="181">
        <f t="shared" si="21"/>
        <v>0</v>
      </c>
      <c r="H167" s="160"/>
      <c r="I167" s="159">
        <f t="shared" si="22"/>
        <v>0</v>
      </c>
      <c r="J167" s="160"/>
      <c r="K167" s="159">
        <f t="shared" si="23"/>
        <v>0</v>
      </c>
      <c r="L167" s="159">
        <v>15</v>
      </c>
      <c r="M167" s="159">
        <f t="shared" si="24"/>
        <v>0</v>
      </c>
      <c r="N167" s="159">
        <v>0</v>
      </c>
      <c r="O167" s="159">
        <f t="shared" si="25"/>
        <v>0</v>
      </c>
      <c r="P167" s="159">
        <v>0</v>
      </c>
      <c r="Q167" s="159">
        <f t="shared" si="26"/>
        <v>0</v>
      </c>
      <c r="R167" s="159"/>
      <c r="S167" s="159" t="s">
        <v>169</v>
      </c>
      <c r="T167" s="159" t="s">
        <v>170</v>
      </c>
      <c r="U167" s="159">
        <v>0</v>
      </c>
      <c r="V167" s="159">
        <f t="shared" si="27"/>
        <v>0</v>
      </c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296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76">
        <v>90</v>
      </c>
      <c r="B168" s="177" t="s">
        <v>404</v>
      </c>
      <c r="C168" s="184" t="s">
        <v>405</v>
      </c>
      <c r="D168" s="178" t="s">
        <v>168</v>
      </c>
      <c r="E168" s="179">
        <v>1</v>
      </c>
      <c r="F168" s="180"/>
      <c r="G168" s="181">
        <f t="shared" si="21"/>
        <v>0</v>
      </c>
      <c r="H168" s="160"/>
      <c r="I168" s="159">
        <f t="shared" si="22"/>
        <v>0</v>
      </c>
      <c r="J168" s="160"/>
      <c r="K168" s="159">
        <f t="shared" si="23"/>
        <v>0</v>
      </c>
      <c r="L168" s="159">
        <v>15</v>
      </c>
      <c r="M168" s="159">
        <f t="shared" si="24"/>
        <v>0</v>
      </c>
      <c r="N168" s="159">
        <v>0</v>
      </c>
      <c r="O168" s="159">
        <f t="shared" si="25"/>
        <v>0</v>
      </c>
      <c r="P168" s="159">
        <v>0</v>
      </c>
      <c r="Q168" s="159">
        <f t="shared" si="26"/>
        <v>0</v>
      </c>
      <c r="R168" s="159"/>
      <c r="S168" s="159" t="s">
        <v>169</v>
      </c>
      <c r="T168" s="159" t="s">
        <v>170</v>
      </c>
      <c r="U168" s="159">
        <v>0</v>
      </c>
      <c r="V168" s="159">
        <f t="shared" si="27"/>
        <v>0</v>
      </c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296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76">
        <v>91</v>
      </c>
      <c r="B169" s="177" t="s">
        <v>406</v>
      </c>
      <c r="C169" s="184" t="s">
        <v>407</v>
      </c>
      <c r="D169" s="178" t="s">
        <v>168</v>
      </c>
      <c r="E169" s="179">
        <v>4</v>
      </c>
      <c r="F169" s="180"/>
      <c r="G169" s="181">
        <f t="shared" si="21"/>
        <v>0</v>
      </c>
      <c r="H169" s="160"/>
      <c r="I169" s="159">
        <f t="shared" si="22"/>
        <v>0</v>
      </c>
      <c r="J169" s="160"/>
      <c r="K169" s="159">
        <f t="shared" si="23"/>
        <v>0</v>
      </c>
      <c r="L169" s="159">
        <v>15</v>
      </c>
      <c r="M169" s="159">
        <f t="shared" si="24"/>
        <v>0</v>
      </c>
      <c r="N169" s="159">
        <v>0</v>
      </c>
      <c r="O169" s="159">
        <f t="shared" si="25"/>
        <v>0</v>
      </c>
      <c r="P169" s="159">
        <v>0</v>
      </c>
      <c r="Q169" s="159">
        <f t="shared" si="26"/>
        <v>0</v>
      </c>
      <c r="R169" s="159"/>
      <c r="S169" s="159" t="s">
        <v>169</v>
      </c>
      <c r="T169" s="159" t="s">
        <v>170</v>
      </c>
      <c r="U169" s="159">
        <v>0</v>
      </c>
      <c r="V169" s="159">
        <f t="shared" si="27"/>
        <v>0</v>
      </c>
      <c r="W169" s="159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296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76">
        <v>92</v>
      </c>
      <c r="B170" s="177" t="s">
        <v>408</v>
      </c>
      <c r="C170" s="184" t="s">
        <v>409</v>
      </c>
      <c r="D170" s="178" t="s">
        <v>168</v>
      </c>
      <c r="E170" s="179">
        <v>1</v>
      </c>
      <c r="F170" s="180"/>
      <c r="G170" s="181">
        <f t="shared" si="21"/>
        <v>0</v>
      </c>
      <c r="H170" s="160"/>
      <c r="I170" s="159">
        <f t="shared" si="22"/>
        <v>0</v>
      </c>
      <c r="J170" s="160"/>
      <c r="K170" s="159">
        <f t="shared" si="23"/>
        <v>0</v>
      </c>
      <c r="L170" s="159">
        <v>15</v>
      </c>
      <c r="M170" s="159">
        <f t="shared" si="24"/>
        <v>0</v>
      </c>
      <c r="N170" s="159">
        <v>0</v>
      </c>
      <c r="O170" s="159">
        <f t="shared" si="25"/>
        <v>0</v>
      </c>
      <c r="P170" s="159">
        <v>0</v>
      </c>
      <c r="Q170" s="159">
        <f t="shared" si="26"/>
        <v>0</v>
      </c>
      <c r="R170" s="159"/>
      <c r="S170" s="159" t="s">
        <v>169</v>
      </c>
      <c r="T170" s="159" t="s">
        <v>170</v>
      </c>
      <c r="U170" s="159">
        <v>0</v>
      </c>
      <c r="V170" s="159">
        <f t="shared" si="27"/>
        <v>0</v>
      </c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186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76">
        <v>93</v>
      </c>
      <c r="B171" s="177" t="s">
        <v>410</v>
      </c>
      <c r="C171" s="184" t="s">
        <v>411</v>
      </c>
      <c r="D171" s="178" t="s">
        <v>168</v>
      </c>
      <c r="E171" s="179">
        <v>1</v>
      </c>
      <c r="F171" s="180"/>
      <c r="G171" s="181">
        <f t="shared" si="21"/>
        <v>0</v>
      </c>
      <c r="H171" s="160"/>
      <c r="I171" s="159">
        <f t="shared" si="22"/>
        <v>0</v>
      </c>
      <c r="J171" s="160"/>
      <c r="K171" s="159">
        <f t="shared" si="23"/>
        <v>0</v>
      </c>
      <c r="L171" s="159">
        <v>15</v>
      </c>
      <c r="M171" s="159">
        <f t="shared" si="24"/>
        <v>0</v>
      </c>
      <c r="N171" s="159">
        <v>0</v>
      </c>
      <c r="O171" s="159">
        <f t="shared" si="25"/>
        <v>0</v>
      </c>
      <c r="P171" s="159">
        <v>0</v>
      </c>
      <c r="Q171" s="159">
        <f t="shared" si="26"/>
        <v>0</v>
      </c>
      <c r="R171" s="159"/>
      <c r="S171" s="159" t="s">
        <v>169</v>
      </c>
      <c r="T171" s="159" t="s">
        <v>170</v>
      </c>
      <c r="U171" s="159">
        <v>0</v>
      </c>
      <c r="V171" s="159">
        <f t="shared" si="27"/>
        <v>0</v>
      </c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186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ht="22.5" outlineLevel="1" x14ac:dyDescent="0.2">
      <c r="A172" s="176">
        <v>94</v>
      </c>
      <c r="B172" s="177" t="s">
        <v>412</v>
      </c>
      <c r="C172" s="184" t="s">
        <v>413</v>
      </c>
      <c r="D172" s="178" t="s">
        <v>168</v>
      </c>
      <c r="E172" s="179">
        <v>1</v>
      </c>
      <c r="F172" s="180"/>
      <c r="G172" s="181">
        <f t="shared" si="21"/>
        <v>0</v>
      </c>
      <c r="H172" s="160"/>
      <c r="I172" s="159">
        <f t="shared" si="22"/>
        <v>0</v>
      </c>
      <c r="J172" s="160"/>
      <c r="K172" s="159">
        <f t="shared" si="23"/>
        <v>0</v>
      </c>
      <c r="L172" s="159">
        <v>15</v>
      </c>
      <c r="M172" s="159">
        <f t="shared" si="24"/>
        <v>0</v>
      </c>
      <c r="N172" s="159">
        <v>0</v>
      </c>
      <c r="O172" s="159">
        <f t="shared" si="25"/>
        <v>0</v>
      </c>
      <c r="P172" s="159">
        <v>0</v>
      </c>
      <c r="Q172" s="159">
        <f t="shared" si="26"/>
        <v>0</v>
      </c>
      <c r="R172" s="159"/>
      <c r="S172" s="159" t="s">
        <v>169</v>
      </c>
      <c r="T172" s="159" t="s">
        <v>170</v>
      </c>
      <c r="U172" s="159">
        <v>0</v>
      </c>
      <c r="V172" s="159">
        <f t="shared" si="27"/>
        <v>0</v>
      </c>
      <c r="W172" s="159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296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ht="22.5" outlineLevel="1" x14ac:dyDescent="0.2">
      <c r="A173" s="176">
        <v>95</v>
      </c>
      <c r="B173" s="177" t="s">
        <v>414</v>
      </c>
      <c r="C173" s="184" t="s">
        <v>415</v>
      </c>
      <c r="D173" s="178" t="s">
        <v>168</v>
      </c>
      <c r="E173" s="179">
        <v>1</v>
      </c>
      <c r="F173" s="180"/>
      <c r="G173" s="181">
        <f t="shared" si="21"/>
        <v>0</v>
      </c>
      <c r="H173" s="160"/>
      <c r="I173" s="159">
        <f t="shared" si="22"/>
        <v>0</v>
      </c>
      <c r="J173" s="160"/>
      <c r="K173" s="159">
        <f t="shared" si="23"/>
        <v>0</v>
      </c>
      <c r="L173" s="159">
        <v>15</v>
      </c>
      <c r="M173" s="159">
        <f t="shared" si="24"/>
        <v>0</v>
      </c>
      <c r="N173" s="159">
        <v>0</v>
      </c>
      <c r="O173" s="159">
        <f t="shared" si="25"/>
        <v>0</v>
      </c>
      <c r="P173" s="159">
        <v>0</v>
      </c>
      <c r="Q173" s="159">
        <f t="shared" si="26"/>
        <v>0</v>
      </c>
      <c r="R173" s="159"/>
      <c r="S173" s="159" t="s">
        <v>169</v>
      </c>
      <c r="T173" s="159" t="s">
        <v>170</v>
      </c>
      <c r="U173" s="159">
        <v>0</v>
      </c>
      <c r="V173" s="159">
        <f t="shared" si="27"/>
        <v>0</v>
      </c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186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76">
        <v>96</v>
      </c>
      <c r="B174" s="177" t="s">
        <v>416</v>
      </c>
      <c r="C174" s="184" t="s">
        <v>417</v>
      </c>
      <c r="D174" s="178" t="s">
        <v>168</v>
      </c>
      <c r="E174" s="179">
        <v>1</v>
      </c>
      <c r="F174" s="180"/>
      <c r="G174" s="181">
        <f t="shared" si="21"/>
        <v>0</v>
      </c>
      <c r="H174" s="160"/>
      <c r="I174" s="159">
        <f t="shared" si="22"/>
        <v>0</v>
      </c>
      <c r="J174" s="160"/>
      <c r="K174" s="159">
        <f t="shared" si="23"/>
        <v>0</v>
      </c>
      <c r="L174" s="159">
        <v>15</v>
      </c>
      <c r="M174" s="159">
        <f t="shared" si="24"/>
        <v>0</v>
      </c>
      <c r="N174" s="159">
        <v>0</v>
      </c>
      <c r="O174" s="159">
        <f t="shared" si="25"/>
        <v>0</v>
      </c>
      <c r="P174" s="159">
        <v>0</v>
      </c>
      <c r="Q174" s="159">
        <f t="shared" si="26"/>
        <v>0</v>
      </c>
      <c r="R174" s="159"/>
      <c r="S174" s="159" t="s">
        <v>169</v>
      </c>
      <c r="T174" s="159" t="s">
        <v>170</v>
      </c>
      <c r="U174" s="159">
        <v>0</v>
      </c>
      <c r="V174" s="159">
        <f t="shared" si="27"/>
        <v>0</v>
      </c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186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2.5" outlineLevel="1" x14ac:dyDescent="0.2">
      <c r="A175" s="176">
        <v>97</v>
      </c>
      <c r="B175" s="177" t="s">
        <v>418</v>
      </c>
      <c r="C175" s="184" t="s">
        <v>419</v>
      </c>
      <c r="D175" s="178" t="s">
        <v>168</v>
      </c>
      <c r="E175" s="179">
        <v>1</v>
      </c>
      <c r="F175" s="180"/>
      <c r="G175" s="181">
        <f t="shared" si="21"/>
        <v>0</v>
      </c>
      <c r="H175" s="160"/>
      <c r="I175" s="159">
        <f t="shared" si="22"/>
        <v>0</v>
      </c>
      <c r="J175" s="160"/>
      <c r="K175" s="159">
        <f t="shared" si="23"/>
        <v>0</v>
      </c>
      <c r="L175" s="159">
        <v>15</v>
      </c>
      <c r="M175" s="159">
        <f t="shared" si="24"/>
        <v>0</v>
      </c>
      <c r="N175" s="159">
        <v>0</v>
      </c>
      <c r="O175" s="159">
        <f t="shared" si="25"/>
        <v>0</v>
      </c>
      <c r="P175" s="159">
        <v>0</v>
      </c>
      <c r="Q175" s="159">
        <f t="shared" si="26"/>
        <v>0</v>
      </c>
      <c r="R175" s="159"/>
      <c r="S175" s="159" t="s">
        <v>169</v>
      </c>
      <c r="T175" s="159" t="s">
        <v>170</v>
      </c>
      <c r="U175" s="159">
        <v>0</v>
      </c>
      <c r="V175" s="159">
        <f t="shared" si="27"/>
        <v>0</v>
      </c>
      <c r="W175" s="159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296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76">
        <v>98</v>
      </c>
      <c r="B176" s="177" t="s">
        <v>420</v>
      </c>
      <c r="C176" s="184" t="s">
        <v>421</v>
      </c>
      <c r="D176" s="178" t="s">
        <v>168</v>
      </c>
      <c r="E176" s="179">
        <v>1</v>
      </c>
      <c r="F176" s="180"/>
      <c r="G176" s="181">
        <f t="shared" si="21"/>
        <v>0</v>
      </c>
      <c r="H176" s="160"/>
      <c r="I176" s="159">
        <f t="shared" si="22"/>
        <v>0</v>
      </c>
      <c r="J176" s="160"/>
      <c r="K176" s="159">
        <f t="shared" si="23"/>
        <v>0</v>
      </c>
      <c r="L176" s="159">
        <v>15</v>
      </c>
      <c r="M176" s="159">
        <f t="shared" si="24"/>
        <v>0</v>
      </c>
      <c r="N176" s="159">
        <v>0</v>
      </c>
      <c r="O176" s="159">
        <f t="shared" si="25"/>
        <v>0</v>
      </c>
      <c r="P176" s="159">
        <v>0</v>
      </c>
      <c r="Q176" s="159">
        <f t="shared" si="26"/>
        <v>0</v>
      </c>
      <c r="R176" s="159"/>
      <c r="S176" s="159" t="s">
        <v>169</v>
      </c>
      <c r="T176" s="159" t="s">
        <v>170</v>
      </c>
      <c r="U176" s="159">
        <v>0</v>
      </c>
      <c r="V176" s="159">
        <f t="shared" si="27"/>
        <v>0</v>
      </c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296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76">
        <v>99</v>
      </c>
      <c r="B177" s="177" t="s">
        <v>422</v>
      </c>
      <c r="C177" s="184" t="s">
        <v>423</v>
      </c>
      <c r="D177" s="178" t="s">
        <v>168</v>
      </c>
      <c r="E177" s="179">
        <v>1</v>
      </c>
      <c r="F177" s="180"/>
      <c r="G177" s="181">
        <f t="shared" si="21"/>
        <v>0</v>
      </c>
      <c r="H177" s="160"/>
      <c r="I177" s="159">
        <f t="shared" si="22"/>
        <v>0</v>
      </c>
      <c r="J177" s="160"/>
      <c r="K177" s="159">
        <f t="shared" si="23"/>
        <v>0</v>
      </c>
      <c r="L177" s="159">
        <v>15</v>
      </c>
      <c r="M177" s="159">
        <f t="shared" si="24"/>
        <v>0</v>
      </c>
      <c r="N177" s="159">
        <v>0</v>
      </c>
      <c r="O177" s="159">
        <f t="shared" si="25"/>
        <v>0</v>
      </c>
      <c r="P177" s="159">
        <v>0</v>
      </c>
      <c r="Q177" s="159">
        <f t="shared" si="26"/>
        <v>0</v>
      </c>
      <c r="R177" s="159"/>
      <c r="S177" s="159" t="s">
        <v>169</v>
      </c>
      <c r="T177" s="159" t="s">
        <v>170</v>
      </c>
      <c r="U177" s="159">
        <v>0</v>
      </c>
      <c r="V177" s="159">
        <f t="shared" si="27"/>
        <v>0</v>
      </c>
      <c r="W177" s="159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186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76">
        <v>100</v>
      </c>
      <c r="B178" s="177" t="s">
        <v>424</v>
      </c>
      <c r="C178" s="184" t="s">
        <v>425</v>
      </c>
      <c r="D178" s="178" t="s">
        <v>168</v>
      </c>
      <c r="E178" s="179">
        <v>1</v>
      </c>
      <c r="F178" s="180"/>
      <c r="G178" s="181">
        <f t="shared" si="21"/>
        <v>0</v>
      </c>
      <c r="H178" s="160"/>
      <c r="I178" s="159">
        <f t="shared" si="22"/>
        <v>0</v>
      </c>
      <c r="J178" s="160"/>
      <c r="K178" s="159">
        <f t="shared" si="23"/>
        <v>0</v>
      </c>
      <c r="L178" s="159">
        <v>15</v>
      </c>
      <c r="M178" s="159">
        <f t="shared" si="24"/>
        <v>0</v>
      </c>
      <c r="N178" s="159">
        <v>0</v>
      </c>
      <c r="O178" s="159">
        <f t="shared" si="25"/>
        <v>0</v>
      </c>
      <c r="P178" s="159">
        <v>0</v>
      </c>
      <c r="Q178" s="159">
        <f t="shared" si="26"/>
        <v>0</v>
      </c>
      <c r="R178" s="159"/>
      <c r="S178" s="159" t="s">
        <v>169</v>
      </c>
      <c r="T178" s="159" t="s">
        <v>170</v>
      </c>
      <c r="U178" s="159">
        <v>0</v>
      </c>
      <c r="V178" s="159">
        <f t="shared" si="27"/>
        <v>0</v>
      </c>
      <c r="W178" s="159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296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76">
        <v>101</v>
      </c>
      <c r="B179" s="177" t="s">
        <v>426</v>
      </c>
      <c r="C179" s="184" t="s">
        <v>427</v>
      </c>
      <c r="D179" s="178" t="s">
        <v>168</v>
      </c>
      <c r="E179" s="179">
        <v>1</v>
      </c>
      <c r="F179" s="180"/>
      <c r="G179" s="181">
        <f t="shared" si="21"/>
        <v>0</v>
      </c>
      <c r="H179" s="160"/>
      <c r="I179" s="159">
        <f t="shared" si="22"/>
        <v>0</v>
      </c>
      <c r="J179" s="160"/>
      <c r="K179" s="159">
        <f t="shared" si="23"/>
        <v>0</v>
      </c>
      <c r="L179" s="159">
        <v>15</v>
      </c>
      <c r="M179" s="159">
        <f t="shared" si="24"/>
        <v>0</v>
      </c>
      <c r="N179" s="159">
        <v>0</v>
      </c>
      <c r="O179" s="159">
        <f t="shared" si="25"/>
        <v>0</v>
      </c>
      <c r="P179" s="159">
        <v>0</v>
      </c>
      <c r="Q179" s="159">
        <f t="shared" si="26"/>
        <v>0</v>
      </c>
      <c r="R179" s="159"/>
      <c r="S179" s="159" t="s">
        <v>169</v>
      </c>
      <c r="T179" s="159" t="s">
        <v>170</v>
      </c>
      <c r="U179" s="159">
        <v>0</v>
      </c>
      <c r="V179" s="159">
        <f t="shared" si="27"/>
        <v>0</v>
      </c>
      <c r="W179" s="159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296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76">
        <v>102</v>
      </c>
      <c r="B180" s="177" t="s">
        <v>428</v>
      </c>
      <c r="C180" s="184" t="s">
        <v>429</v>
      </c>
      <c r="D180" s="178" t="s">
        <v>168</v>
      </c>
      <c r="E180" s="179">
        <v>1</v>
      </c>
      <c r="F180" s="180"/>
      <c r="G180" s="181">
        <f t="shared" si="21"/>
        <v>0</v>
      </c>
      <c r="H180" s="160"/>
      <c r="I180" s="159">
        <f t="shared" si="22"/>
        <v>0</v>
      </c>
      <c r="J180" s="160"/>
      <c r="K180" s="159">
        <f t="shared" si="23"/>
        <v>0</v>
      </c>
      <c r="L180" s="159">
        <v>15</v>
      </c>
      <c r="M180" s="159">
        <f t="shared" si="24"/>
        <v>0</v>
      </c>
      <c r="N180" s="159">
        <v>0</v>
      </c>
      <c r="O180" s="159">
        <f t="shared" si="25"/>
        <v>0</v>
      </c>
      <c r="P180" s="159">
        <v>0</v>
      </c>
      <c r="Q180" s="159">
        <f t="shared" si="26"/>
        <v>0</v>
      </c>
      <c r="R180" s="159"/>
      <c r="S180" s="159" t="s">
        <v>169</v>
      </c>
      <c r="T180" s="159" t="s">
        <v>170</v>
      </c>
      <c r="U180" s="159">
        <v>0</v>
      </c>
      <c r="V180" s="159">
        <f t="shared" si="27"/>
        <v>0</v>
      </c>
      <c r="W180" s="159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296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76">
        <v>103</v>
      </c>
      <c r="B181" s="177" t="s">
        <v>430</v>
      </c>
      <c r="C181" s="184" t="s">
        <v>431</v>
      </c>
      <c r="D181" s="178" t="s">
        <v>168</v>
      </c>
      <c r="E181" s="179">
        <v>1</v>
      </c>
      <c r="F181" s="180"/>
      <c r="G181" s="181">
        <f t="shared" si="21"/>
        <v>0</v>
      </c>
      <c r="H181" s="160"/>
      <c r="I181" s="159">
        <f t="shared" si="22"/>
        <v>0</v>
      </c>
      <c r="J181" s="160"/>
      <c r="K181" s="159">
        <f t="shared" si="23"/>
        <v>0</v>
      </c>
      <c r="L181" s="159">
        <v>15</v>
      </c>
      <c r="M181" s="159">
        <f t="shared" si="24"/>
        <v>0</v>
      </c>
      <c r="N181" s="159">
        <v>0</v>
      </c>
      <c r="O181" s="159">
        <f t="shared" si="25"/>
        <v>0</v>
      </c>
      <c r="P181" s="159">
        <v>0</v>
      </c>
      <c r="Q181" s="159">
        <f t="shared" si="26"/>
        <v>0</v>
      </c>
      <c r="R181" s="159"/>
      <c r="S181" s="159" t="s">
        <v>169</v>
      </c>
      <c r="T181" s="159" t="s">
        <v>170</v>
      </c>
      <c r="U181" s="159">
        <v>0</v>
      </c>
      <c r="V181" s="159">
        <f t="shared" si="27"/>
        <v>0</v>
      </c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296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76">
        <v>104</v>
      </c>
      <c r="B182" s="177" t="s">
        <v>432</v>
      </c>
      <c r="C182" s="184" t="s">
        <v>433</v>
      </c>
      <c r="D182" s="178" t="s">
        <v>168</v>
      </c>
      <c r="E182" s="179">
        <v>1</v>
      </c>
      <c r="F182" s="180"/>
      <c r="G182" s="181">
        <f t="shared" si="21"/>
        <v>0</v>
      </c>
      <c r="H182" s="160"/>
      <c r="I182" s="159">
        <f t="shared" si="22"/>
        <v>0</v>
      </c>
      <c r="J182" s="160"/>
      <c r="K182" s="159">
        <f t="shared" si="23"/>
        <v>0</v>
      </c>
      <c r="L182" s="159">
        <v>15</v>
      </c>
      <c r="M182" s="159">
        <f t="shared" si="24"/>
        <v>0</v>
      </c>
      <c r="N182" s="159">
        <v>0</v>
      </c>
      <c r="O182" s="159">
        <f t="shared" si="25"/>
        <v>0</v>
      </c>
      <c r="P182" s="159">
        <v>0</v>
      </c>
      <c r="Q182" s="159">
        <f t="shared" si="26"/>
        <v>0</v>
      </c>
      <c r="R182" s="159"/>
      <c r="S182" s="159" t="s">
        <v>169</v>
      </c>
      <c r="T182" s="159" t="s">
        <v>170</v>
      </c>
      <c r="U182" s="159">
        <v>0</v>
      </c>
      <c r="V182" s="159">
        <f t="shared" si="27"/>
        <v>0</v>
      </c>
      <c r="W182" s="159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296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76">
        <v>105</v>
      </c>
      <c r="B183" s="177" t="s">
        <v>434</v>
      </c>
      <c r="C183" s="184" t="s">
        <v>435</v>
      </c>
      <c r="D183" s="178" t="s">
        <v>168</v>
      </c>
      <c r="E183" s="179">
        <v>1</v>
      </c>
      <c r="F183" s="180"/>
      <c r="G183" s="181">
        <f t="shared" si="21"/>
        <v>0</v>
      </c>
      <c r="H183" s="160"/>
      <c r="I183" s="159">
        <f t="shared" si="22"/>
        <v>0</v>
      </c>
      <c r="J183" s="160"/>
      <c r="K183" s="159">
        <f t="shared" si="23"/>
        <v>0</v>
      </c>
      <c r="L183" s="159">
        <v>15</v>
      </c>
      <c r="M183" s="159">
        <f t="shared" si="24"/>
        <v>0</v>
      </c>
      <c r="N183" s="159">
        <v>0</v>
      </c>
      <c r="O183" s="159">
        <f t="shared" si="25"/>
        <v>0</v>
      </c>
      <c r="P183" s="159">
        <v>0</v>
      </c>
      <c r="Q183" s="159">
        <f t="shared" si="26"/>
        <v>0</v>
      </c>
      <c r="R183" s="159"/>
      <c r="S183" s="159" t="s">
        <v>169</v>
      </c>
      <c r="T183" s="159" t="s">
        <v>170</v>
      </c>
      <c r="U183" s="159">
        <v>0</v>
      </c>
      <c r="V183" s="159">
        <f t="shared" si="27"/>
        <v>0</v>
      </c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296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76">
        <v>106</v>
      </c>
      <c r="B184" s="177" t="s">
        <v>436</v>
      </c>
      <c r="C184" s="184" t="s">
        <v>437</v>
      </c>
      <c r="D184" s="178" t="s">
        <v>168</v>
      </c>
      <c r="E184" s="179">
        <v>1</v>
      </c>
      <c r="F184" s="180"/>
      <c r="G184" s="181">
        <f t="shared" si="21"/>
        <v>0</v>
      </c>
      <c r="H184" s="160"/>
      <c r="I184" s="159">
        <f t="shared" si="22"/>
        <v>0</v>
      </c>
      <c r="J184" s="160"/>
      <c r="K184" s="159">
        <f t="shared" si="23"/>
        <v>0</v>
      </c>
      <c r="L184" s="159">
        <v>15</v>
      </c>
      <c r="M184" s="159">
        <f t="shared" si="24"/>
        <v>0</v>
      </c>
      <c r="N184" s="159">
        <v>0</v>
      </c>
      <c r="O184" s="159">
        <f t="shared" si="25"/>
        <v>0</v>
      </c>
      <c r="P184" s="159">
        <v>0</v>
      </c>
      <c r="Q184" s="159">
        <f t="shared" si="26"/>
        <v>0</v>
      </c>
      <c r="R184" s="159"/>
      <c r="S184" s="159" t="s">
        <v>169</v>
      </c>
      <c r="T184" s="159" t="s">
        <v>170</v>
      </c>
      <c r="U184" s="159">
        <v>0</v>
      </c>
      <c r="V184" s="159">
        <f t="shared" si="27"/>
        <v>0</v>
      </c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296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76">
        <v>107</v>
      </c>
      <c r="B185" s="177" t="s">
        <v>438</v>
      </c>
      <c r="C185" s="184" t="s">
        <v>439</v>
      </c>
      <c r="D185" s="178" t="s">
        <v>168</v>
      </c>
      <c r="E185" s="179">
        <v>1</v>
      </c>
      <c r="F185" s="180"/>
      <c r="G185" s="181">
        <f t="shared" si="21"/>
        <v>0</v>
      </c>
      <c r="H185" s="160"/>
      <c r="I185" s="159">
        <f t="shared" si="22"/>
        <v>0</v>
      </c>
      <c r="J185" s="160"/>
      <c r="K185" s="159">
        <f t="shared" si="23"/>
        <v>0</v>
      </c>
      <c r="L185" s="159">
        <v>15</v>
      </c>
      <c r="M185" s="159">
        <f t="shared" si="24"/>
        <v>0</v>
      </c>
      <c r="N185" s="159">
        <v>0</v>
      </c>
      <c r="O185" s="159">
        <f t="shared" si="25"/>
        <v>0</v>
      </c>
      <c r="P185" s="159">
        <v>0</v>
      </c>
      <c r="Q185" s="159">
        <f t="shared" si="26"/>
        <v>0</v>
      </c>
      <c r="R185" s="159"/>
      <c r="S185" s="159" t="s">
        <v>169</v>
      </c>
      <c r="T185" s="159" t="s">
        <v>170</v>
      </c>
      <c r="U185" s="159">
        <v>0</v>
      </c>
      <c r="V185" s="159">
        <f t="shared" si="27"/>
        <v>0</v>
      </c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373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76">
        <v>108</v>
      </c>
      <c r="B186" s="177" t="s">
        <v>440</v>
      </c>
      <c r="C186" s="184" t="s">
        <v>441</v>
      </c>
      <c r="D186" s="178" t="s">
        <v>168</v>
      </c>
      <c r="E186" s="179">
        <v>1</v>
      </c>
      <c r="F186" s="180"/>
      <c r="G186" s="181">
        <f t="shared" si="21"/>
        <v>0</v>
      </c>
      <c r="H186" s="160"/>
      <c r="I186" s="159">
        <f t="shared" si="22"/>
        <v>0</v>
      </c>
      <c r="J186" s="160"/>
      <c r="K186" s="159">
        <f t="shared" si="23"/>
        <v>0</v>
      </c>
      <c r="L186" s="159">
        <v>15</v>
      </c>
      <c r="M186" s="159">
        <f t="shared" si="24"/>
        <v>0</v>
      </c>
      <c r="N186" s="159">
        <v>0</v>
      </c>
      <c r="O186" s="159">
        <f t="shared" si="25"/>
        <v>0</v>
      </c>
      <c r="P186" s="159">
        <v>0</v>
      </c>
      <c r="Q186" s="159">
        <f t="shared" si="26"/>
        <v>0</v>
      </c>
      <c r="R186" s="159"/>
      <c r="S186" s="159" t="s">
        <v>169</v>
      </c>
      <c r="T186" s="159" t="s">
        <v>170</v>
      </c>
      <c r="U186" s="159">
        <v>0</v>
      </c>
      <c r="V186" s="159">
        <f t="shared" si="27"/>
        <v>0</v>
      </c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373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76">
        <v>109</v>
      </c>
      <c r="B187" s="177" t="s">
        <v>442</v>
      </c>
      <c r="C187" s="184" t="s">
        <v>443</v>
      </c>
      <c r="D187" s="178" t="s">
        <v>168</v>
      </c>
      <c r="E187" s="179">
        <v>1</v>
      </c>
      <c r="F187" s="180"/>
      <c r="G187" s="181">
        <f t="shared" si="21"/>
        <v>0</v>
      </c>
      <c r="H187" s="160"/>
      <c r="I187" s="159">
        <f t="shared" si="22"/>
        <v>0</v>
      </c>
      <c r="J187" s="160"/>
      <c r="K187" s="159">
        <f t="shared" si="23"/>
        <v>0</v>
      </c>
      <c r="L187" s="159">
        <v>15</v>
      </c>
      <c r="M187" s="159">
        <f t="shared" si="24"/>
        <v>0</v>
      </c>
      <c r="N187" s="159">
        <v>0</v>
      </c>
      <c r="O187" s="159">
        <f t="shared" si="25"/>
        <v>0</v>
      </c>
      <c r="P187" s="159">
        <v>0</v>
      </c>
      <c r="Q187" s="159">
        <f t="shared" si="26"/>
        <v>0</v>
      </c>
      <c r="R187" s="159"/>
      <c r="S187" s="159" t="s">
        <v>169</v>
      </c>
      <c r="T187" s="159" t="s">
        <v>170</v>
      </c>
      <c r="U187" s="159">
        <v>0</v>
      </c>
      <c r="V187" s="159">
        <f t="shared" si="27"/>
        <v>0</v>
      </c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373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76">
        <v>110</v>
      </c>
      <c r="B188" s="177" t="s">
        <v>444</v>
      </c>
      <c r="C188" s="184" t="s">
        <v>445</v>
      </c>
      <c r="D188" s="178" t="s">
        <v>168</v>
      </c>
      <c r="E188" s="179">
        <v>1</v>
      </c>
      <c r="F188" s="180"/>
      <c r="G188" s="181">
        <f t="shared" si="21"/>
        <v>0</v>
      </c>
      <c r="H188" s="160"/>
      <c r="I188" s="159">
        <f t="shared" si="22"/>
        <v>0</v>
      </c>
      <c r="J188" s="160"/>
      <c r="K188" s="159">
        <f t="shared" si="23"/>
        <v>0</v>
      </c>
      <c r="L188" s="159">
        <v>15</v>
      </c>
      <c r="M188" s="159">
        <f t="shared" si="24"/>
        <v>0</v>
      </c>
      <c r="N188" s="159">
        <v>0</v>
      </c>
      <c r="O188" s="159">
        <f t="shared" si="25"/>
        <v>0</v>
      </c>
      <c r="P188" s="159">
        <v>0</v>
      </c>
      <c r="Q188" s="159">
        <f t="shared" si="26"/>
        <v>0</v>
      </c>
      <c r="R188" s="159"/>
      <c r="S188" s="159" t="s">
        <v>169</v>
      </c>
      <c r="T188" s="159" t="s">
        <v>170</v>
      </c>
      <c r="U188" s="159">
        <v>0</v>
      </c>
      <c r="V188" s="159">
        <f t="shared" si="27"/>
        <v>0</v>
      </c>
      <c r="W188" s="159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373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76">
        <v>111</v>
      </c>
      <c r="B189" s="177" t="s">
        <v>446</v>
      </c>
      <c r="C189" s="184" t="s">
        <v>447</v>
      </c>
      <c r="D189" s="178" t="s">
        <v>168</v>
      </c>
      <c r="E189" s="179">
        <v>2</v>
      </c>
      <c r="F189" s="180"/>
      <c r="G189" s="181">
        <f t="shared" si="21"/>
        <v>0</v>
      </c>
      <c r="H189" s="160"/>
      <c r="I189" s="159">
        <f t="shared" si="22"/>
        <v>0</v>
      </c>
      <c r="J189" s="160"/>
      <c r="K189" s="159">
        <f t="shared" si="23"/>
        <v>0</v>
      </c>
      <c r="L189" s="159">
        <v>15</v>
      </c>
      <c r="M189" s="159">
        <f t="shared" si="24"/>
        <v>0</v>
      </c>
      <c r="N189" s="159">
        <v>0</v>
      </c>
      <c r="O189" s="159">
        <f t="shared" si="25"/>
        <v>0</v>
      </c>
      <c r="P189" s="159">
        <v>0</v>
      </c>
      <c r="Q189" s="159">
        <f t="shared" si="26"/>
        <v>0</v>
      </c>
      <c r="R189" s="159"/>
      <c r="S189" s="159" t="s">
        <v>169</v>
      </c>
      <c r="T189" s="159" t="s">
        <v>170</v>
      </c>
      <c r="U189" s="159">
        <v>0</v>
      </c>
      <c r="V189" s="159">
        <f t="shared" si="27"/>
        <v>0</v>
      </c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296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76">
        <v>112</v>
      </c>
      <c r="B190" s="177" t="s">
        <v>448</v>
      </c>
      <c r="C190" s="184" t="s">
        <v>449</v>
      </c>
      <c r="D190" s="178" t="s">
        <v>174</v>
      </c>
      <c r="E190" s="179">
        <v>0.14000000000000001</v>
      </c>
      <c r="F190" s="180"/>
      <c r="G190" s="181">
        <f t="shared" si="21"/>
        <v>0</v>
      </c>
      <c r="H190" s="160"/>
      <c r="I190" s="159">
        <f t="shared" si="22"/>
        <v>0</v>
      </c>
      <c r="J190" s="160"/>
      <c r="K190" s="159">
        <f t="shared" si="23"/>
        <v>0</v>
      </c>
      <c r="L190" s="159">
        <v>15</v>
      </c>
      <c r="M190" s="159">
        <f t="shared" si="24"/>
        <v>0</v>
      </c>
      <c r="N190" s="159">
        <v>0</v>
      </c>
      <c r="O190" s="159">
        <f t="shared" si="25"/>
        <v>0</v>
      </c>
      <c r="P190" s="159">
        <v>0</v>
      </c>
      <c r="Q190" s="159">
        <f t="shared" si="26"/>
        <v>0</v>
      </c>
      <c r="R190" s="159"/>
      <c r="S190" s="159" t="s">
        <v>169</v>
      </c>
      <c r="T190" s="159" t="s">
        <v>170</v>
      </c>
      <c r="U190" s="159">
        <v>0</v>
      </c>
      <c r="V190" s="159">
        <f t="shared" si="27"/>
        <v>0</v>
      </c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296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x14ac:dyDescent="0.2">
      <c r="A191" s="164" t="s">
        <v>164</v>
      </c>
      <c r="B191" s="165" t="s">
        <v>91</v>
      </c>
      <c r="C191" s="183" t="s">
        <v>92</v>
      </c>
      <c r="D191" s="166"/>
      <c r="E191" s="167"/>
      <c r="F191" s="168"/>
      <c r="G191" s="169">
        <f>SUMIF(AG192:AG194,"&lt;&gt;NOR",G192:G194)</f>
        <v>0</v>
      </c>
      <c r="H191" s="163"/>
      <c r="I191" s="163">
        <f>SUM(I192:I194)</f>
        <v>0</v>
      </c>
      <c r="J191" s="163"/>
      <c r="K191" s="163">
        <f>SUM(K192:K194)</f>
        <v>0</v>
      </c>
      <c r="L191" s="163"/>
      <c r="M191" s="163">
        <f>SUM(M192:M194)</f>
        <v>0</v>
      </c>
      <c r="N191" s="163"/>
      <c r="O191" s="163">
        <f>SUM(O192:O194)</f>
        <v>0</v>
      </c>
      <c r="P191" s="163"/>
      <c r="Q191" s="163">
        <f>SUM(Q192:Q194)</f>
        <v>0</v>
      </c>
      <c r="R191" s="163"/>
      <c r="S191" s="163"/>
      <c r="T191" s="163"/>
      <c r="U191" s="163"/>
      <c r="V191" s="163">
        <f>SUM(V192:V194)</f>
        <v>0</v>
      </c>
      <c r="W191" s="163"/>
      <c r="AG191" t="s">
        <v>165</v>
      </c>
    </row>
    <row r="192" spans="1:60" outlineLevel="1" x14ac:dyDescent="0.2">
      <c r="A192" s="176">
        <v>113</v>
      </c>
      <c r="B192" s="177" t="s">
        <v>396</v>
      </c>
      <c r="C192" s="184" t="s">
        <v>397</v>
      </c>
      <c r="D192" s="178" t="s">
        <v>191</v>
      </c>
      <c r="E192" s="179">
        <v>61</v>
      </c>
      <c r="F192" s="180"/>
      <c r="G192" s="181">
        <f>ROUND(E192*F192,2)</f>
        <v>0</v>
      </c>
      <c r="H192" s="160"/>
      <c r="I192" s="159">
        <f>ROUND(E192*H192,2)</f>
        <v>0</v>
      </c>
      <c r="J192" s="160"/>
      <c r="K192" s="159">
        <f>ROUND(E192*J192,2)</f>
        <v>0</v>
      </c>
      <c r="L192" s="159">
        <v>15</v>
      </c>
      <c r="M192" s="159">
        <f>G192*(1+L192/100)</f>
        <v>0</v>
      </c>
      <c r="N192" s="159">
        <v>0</v>
      </c>
      <c r="O192" s="159">
        <f>ROUND(E192*N192,2)</f>
        <v>0</v>
      </c>
      <c r="P192" s="159">
        <v>0</v>
      </c>
      <c r="Q192" s="159">
        <f>ROUND(E192*P192,2)</f>
        <v>0</v>
      </c>
      <c r="R192" s="159"/>
      <c r="S192" s="159" t="s">
        <v>169</v>
      </c>
      <c r="T192" s="159" t="s">
        <v>170</v>
      </c>
      <c r="U192" s="159">
        <v>0</v>
      </c>
      <c r="V192" s="159">
        <f>ROUND(E192*U192,2)</f>
        <v>0</v>
      </c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296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76">
        <v>114</v>
      </c>
      <c r="B193" s="177" t="s">
        <v>398</v>
      </c>
      <c r="C193" s="184" t="s">
        <v>399</v>
      </c>
      <c r="D193" s="178" t="s">
        <v>191</v>
      </c>
      <c r="E193" s="179">
        <v>61</v>
      </c>
      <c r="F193" s="180"/>
      <c r="G193" s="181">
        <f>ROUND(E193*F193,2)</f>
        <v>0</v>
      </c>
      <c r="H193" s="160"/>
      <c r="I193" s="159">
        <f>ROUND(E193*H193,2)</f>
        <v>0</v>
      </c>
      <c r="J193" s="160"/>
      <c r="K193" s="159">
        <f>ROUND(E193*J193,2)</f>
        <v>0</v>
      </c>
      <c r="L193" s="159">
        <v>15</v>
      </c>
      <c r="M193" s="159">
        <f>G193*(1+L193/100)</f>
        <v>0</v>
      </c>
      <c r="N193" s="159">
        <v>0</v>
      </c>
      <c r="O193" s="159">
        <f>ROUND(E193*N193,2)</f>
        <v>0</v>
      </c>
      <c r="P193" s="159">
        <v>0</v>
      </c>
      <c r="Q193" s="159">
        <f>ROUND(E193*P193,2)</f>
        <v>0</v>
      </c>
      <c r="R193" s="159"/>
      <c r="S193" s="159" t="s">
        <v>169</v>
      </c>
      <c r="T193" s="159" t="s">
        <v>170</v>
      </c>
      <c r="U193" s="159">
        <v>0</v>
      </c>
      <c r="V193" s="159">
        <f>ROUND(E193*U193,2)</f>
        <v>0</v>
      </c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296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76">
        <v>115</v>
      </c>
      <c r="B194" s="177" t="s">
        <v>400</v>
      </c>
      <c r="C194" s="184" t="s">
        <v>401</v>
      </c>
      <c r="D194" s="178" t="s">
        <v>191</v>
      </c>
      <c r="E194" s="179">
        <v>61</v>
      </c>
      <c r="F194" s="180"/>
      <c r="G194" s="181">
        <f>ROUND(E194*F194,2)</f>
        <v>0</v>
      </c>
      <c r="H194" s="160"/>
      <c r="I194" s="159">
        <f>ROUND(E194*H194,2)</f>
        <v>0</v>
      </c>
      <c r="J194" s="160"/>
      <c r="K194" s="159">
        <f>ROUND(E194*J194,2)</f>
        <v>0</v>
      </c>
      <c r="L194" s="159">
        <v>15</v>
      </c>
      <c r="M194" s="159">
        <f>G194*(1+L194/100)</f>
        <v>0</v>
      </c>
      <c r="N194" s="159">
        <v>0</v>
      </c>
      <c r="O194" s="159">
        <f>ROUND(E194*N194,2)</f>
        <v>0</v>
      </c>
      <c r="P194" s="159">
        <v>0</v>
      </c>
      <c r="Q194" s="159">
        <f>ROUND(E194*P194,2)</f>
        <v>0</v>
      </c>
      <c r="R194" s="159"/>
      <c r="S194" s="159" t="s">
        <v>169</v>
      </c>
      <c r="T194" s="159" t="s">
        <v>170</v>
      </c>
      <c r="U194" s="159">
        <v>0</v>
      </c>
      <c r="V194" s="159">
        <f>ROUND(E194*U194,2)</f>
        <v>0</v>
      </c>
      <c r="W194" s="159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296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x14ac:dyDescent="0.2">
      <c r="A195" s="164" t="s">
        <v>164</v>
      </c>
      <c r="B195" s="165" t="s">
        <v>93</v>
      </c>
      <c r="C195" s="183" t="s">
        <v>94</v>
      </c>
      <c r="D195" s="166"/>
      <c r="E195" s="167"/>
      <c r="F195" s="168"/>
      <c r="G195" s="169">
        <f>SUMIF(AG196:AG199,"&lt;&gt;NOR",G196:G199)</f>
        <v>0</v>
      </c>
      <c r="H195" s="163"/>
      <c r="I195" s="163">
        <f>SUM(I196:I199)</f>
        <v>0</v>
      </c>
      <c r="J195" s="163"/>
      <c r="K195" s="163">
        <f>SUM(K196:K199)</f>
        <v>0</v>
      </c>
      <c r="L195" s="163"/>
      <c r="M195" s="163">
        <f>SUM(M196:M199)</f>
        <v>0</v>
      </c>
      <c r="N195" s="163"/>
      <c r="O195" s="163">
        <f>SUM(O196:O199)</f>
        <v>0</v>
      </c>
      <c r="P195" s="163"/>
      <c r="Q195" s="163">
        <f>SUM(Q196:Q199)</f>
        <v>0</v>
      </c>
      <c r="R195" s="163"/>
      <c r="S195" s="163"/>
      <c r="T195" s="163"/>
      <c r="U195" s="163"/>
      <c r="V195" s="163">
        <f>SUM(V196:V199)</f>
        <v>0</v>
      </c>
      <c r="W195" s="163"/>
      <c r="AG195" t="s">
        <v>165</v>
      </c>
    </row>
    <row r="196" spans="1:60" outlineLevel="1" x14ac:dyDescent="0.2">
      <c r="A196" s="176">
        <v>116</v>
      </c>
      <c r="B196" s="177" t="s">
        <v>450</v>
      </c>
      <c r="C196" s="184" t="s">
        <v>451</v>
      </c>
      <c r="D196" s="178" t="s">
        <v>191</v>
      </c>
      <c r="E196" s="179">
        <v>52</v>
      </c>
      <c r="F196" s="180"/>
      <c r="G196" s="181">
        <f>ROUND(E196*F196,2)</f>
        <v>0</v>
      </c>
      <c r="H196" s="160"/>
      <c r="I196" s="159">
        <f>ROUND(E196*H196,2)</f>
        <v>0</v>
      </c>
      <c r="J196" s="160"/>
      <c r="K196" s="159">
        <f>ROUND(E196*J196,2)</f>
        <v>0</v>
      </c>
      <c r="L196" s="159">
        <v>15</v>
      </c>
      <c r="M196" s="159">
        <f>G196*(1+L196/100)</f>
        <v>0</v>
      </c>
      <c r="N196" s="159">
        <v>0</v>
      </c>
      <c r="O196" s="159">
        <f>ROUND(E196*N196,2)</f>
        <v>0</v>
      </c>
      <c r="P196" s="159">
        <v>0</v>
      </c>
      <c r="Q196" s="159">
        <f>ROUND(E196*P196,2)</f>
        <v>0</v>
      </c>
      <c r="R196" s="159"/>
      <c r="S196" s="159" t="s">
        <v>169</v>
      </c>
      <c r="T196" s="159" t="s">
        <v>170</v>
      </c>
      <c r="U196" s="159">
        <v>0</v>
      </c>
      <c r="V196" s="159">
        <f>ROUND(E196*U196,2)</f>
        <v>0</v>
      </c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296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76">
        <v>117</v>
      </c>
      <c r="B197" s="177" t="s">
        <v>452</v>
      </c>
      <c r="C197" s="184" t="s">
        <v>453</v>
      </c>
      <c r="D197" s="178" t="s">
        <v>191</v>
      </c>
      <c r="E197" s="179">
        <v>45</v>
      </c>
      <c r="F197" s="180"/>
      <c r="G197" s="181">
        <f>ROUND(E197*F197,2)</f>
        <v>0</v>
      </c>
      <c r="H197" s="160"/>
      <c r="I197" s="159">
        <f>ROUND(E197*H197,2)</f>
        <v>0</v>
      </c>
      <c r="J197" s="160"/>
      <c r="K197" s="159">
        <f>ROUND(E197*J197,2)</f>
        <v>0</v>
      </c>
      <c r="L197" s="159">
        <v>15</v>
      </c>
      <c r="M197" s="159">
        <f>G197*(1+L197/100)</f>
        <v>0</v>
      </c>
      <c r="N197" s="159">
        <v>0</v>
      </c>
      <c r="O197" s="159">
        <f>ROUND(E197*N197,2)</f>
        <v>0</v>
      </c>
      <c r="P197" s="159">
        <v>0</v>
      </c>
      <c r="Q197" s="159">
        <f>ROUND(E197*P197,2)</f>
        <v>0</v>
      </c>
      <c r="R197" s="159"/>
      <c r="S197" s="159" t="s">
        <v>169</v>
      </c>
      <c r="T197" s="159" t="s">
        <v>170</v>
      </c>
      <c r="U197" s="159">
        <v>0</v>
      </c>
      <c r="V197" s="159">
        <f>ROUND(E197*U197,2)</f>
        <v>0</v>
      </c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296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76">
        <v>118</v>
      </c>
      <c r="B198" s="177" t="s">
        <v>454</v>
      </c>
      <c r="C198" s="184" t="s">
        <v>455</v>
      </c>
      <c r="D198" s="178" t="s">
        <v>191</v>
      </c>
      <c r="E198" s="179">
        <v>7</v>
      </c>
      <c r="F198" s="180"/>
      <c r="G198" s="181">
        <f>ROUND(E198*F198,2)</f>
        <v>0</v>
      </c>
      <c r="H198" s="160"/>
      <c r="I198" s="159">
        <f>ROUND(E198*H198,2)</f>
        <v>0</v>
      </c>
      <c r="J198" s="160"/>
      <c r="K198" s="159">
        <f>ROUND(E198*J198,2)</f>
        <v>0</v>
      </c>
      <c r="L198" s="159">
        <v>15</v>
      </c>
      <c r="M198" s="159">
        <f>G198*(1+L198/100)</f>
        <v>0</v>
      </c>
      <c r="N198" s="159">
        <v>0</v>
      </c>
      <c r="O198" s="159">
        <f>ROUND(E198*N198,2)</f>
        <v>0</v>
      </c>
      <c r="P198" s="159">
        <v>0</v>
      </c>
      <c r="Q198" s="159">
        <f>ROUND(E198*P198,2)</f>
        <v>0</v>
      </c>
      <c r="R198" s="159"/>
      <c r="S198" s="159" t="s">
        <v>169</v>
      </c>
      <c r="T198" s="159" t="s">
        <v>170</v>
      </c>
      <c r="U198" s="159">
        <v>0</v>
      </c>
      <c r="V198" s="159">
        <f>ROUND(E198*U198,2)</f>
        <v>0</v>
      </c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296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76">
        <v>119</v>
      </c>
      <c r="B199" s="177" t="s">
        <v>456</v>
      </c>
      <c r="C199" s="184" t="s">
        <v>457</v>
      </c>
      <c r="D199" s="178" t="s">
        <v>458</v>
      </c>
      <c r="E199" s="179">
        <v>1</v>
      </c>
      <c r="F199" s="180"/>
      <c r="G199" s="181">
        <f>ROUND(E199*F199,2)</f>
        <v>0</v>
      </c>
      <c r="H199" s="160"/>
      <c r="I199" s="159">
        <f>ROUND(E199*H199,2)</f>
        <v>0</v>
      </c>
      <c r="J199" s="160"/>
      <c r="K199" s="159">
        <f>ROUND(E199*J199,2)</f>
        <v>0</v>
      </c>
      <c r="L199" s="159">
        <v>15</v>
      </c>
      <c r="M199" s="159">
        <f>G199*(1+L199/100)</f>
        <v>0</v>
      </c>
      <c r="N199" s="159">
        <v>0</v>
      </c>
      <c r="O199" s="159">
        <f>ROUND(E199*N199,2)</f>
        <v>0</v>
      </c>
      <c r="P199" s="159">
        <v>0</v>
      </c>
      <c r="Q199" s="159">
        <f>ROUND(E199*P199,2)</f>
        <v>0</v>
      </c>
      <c r="R199" s="159"/>
      <c r="S199" s="159" t="s">
        <v>169</v>
      </c>
      <c r="T199" s="159" t="s">
        <v>170</v>
      </c>
      <c r="U199" s="159">
        <v>0</v>
      </c>
      <c r="V199" s="159">
        <f>ROUND(E199*U199,2)</f>
        <v>0</v>
      </c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296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x14ac:dyDescent="0.2">
      <c r="A200" s="164" t="s">
        <v>164</v>
      </c>
      <c r="B200" s="165" t="s">
        <v>95</v>
      </c>
      <c r="C200" s="183" t="s">
        <v>96</v>
      </c>
      <c r="D200" s="166"/>
      <c r="E200" s="167"/>
      <c r="F200" s="168"/>
      <c r="G200" s="169">
        <f>SUMIF(AG201:AG208,"&lt;&gt;NOR",G201:G208)</f>
        <v>0</v>
      </c>
      <c r="H200" s="163"/>
      <c r="I200" s="163">
        <f>SUM(I201:I208)</f>
        <v>0</v>
      </c>
      <c r="J200" s="163"/>
      <c r="K200" s="163">
        <f>SUM(K201:K208)</f>
        <v>0</v>
      </c>
      <c r="L200" s="163"/>
      <c r="M200" s="163">
        <f>SUM(M201:M208)</f>
        <v>0</v>
      </c>
      <c r="N200" s="163"/>
      <c r="O200" s="163">
        <f>SUM(O201:O208)</f>
        <v>0</v>
      </c>
      <c r="P200" s="163"/>
      <c r="Q200" s="163">
        <f>SUM(Q201:Q208)</f>
        <v>0</v>
      </c>
      <c r="R200" s="163"/>
      <c r="S200" s="163"/>
      <c r="T200" s="163"/>
      <c r="U200" s="163"/>
      <c r="V200" s="163">
        <f>SUM(V201:V208)</f>
        <v>0</v>
      </c>
      <c r="W200" s="163"/>
      <c r="AG200" t="s">
        <v>165</v>
      </c>
    </row>
    <row r="201" spans="1:60" outlineLevel="1" x14ac:dyDescent="0.2">
      <c r="A201" s="176">
        <v>120</v>
      </c>
      <c r="B201" s="177" t="s">
        <v>459</v>
      </c>
      <c r="C201" s="184" t="s">
        <v>460</v>
      </c>
      <c r="D201" s="178" t="s">
        <v>458</v>
      </c>
      <c r="E201" s="179">
        <v>1</v>
      </c>
      <c r="F201" s="180"/>
      <c r="G201" s="181">
        <f t="shared" ref="G201:G208" si="28">ROUND(E201*F201,2)</f>
        <v>0</v>
      </c>
      <c r="H201" s="160"/>
      <c r="I201" s="159">
        <f t="shared" ref="I201:I208" si="29">ROUND(E201*H201,2)</f>
        <v>0</v>
      </c>
      <c r="J201" s="160"/>
      <c r="K201" s="159">
        <f t="shared" ref="K201:K208" si="30">ROUND(E201*J201,2)</f>
        <v>0</v>
      </c>
      <c r="L201" s="159">
        <v>15</v>
      </c>
      <c r="M201" s="159">
        <f t="shared" ref="M201:M208" si="31">G201*(1+L201/100)</f>
        <v>0</v>
      </c>
      <c r="N201" s="159">
        <v>0</v>
      </c>
      <c r="O201" s="159">
        <f t="shared" ref="O201:O208" si="32">ROUND(E201*N201,2)</f>
        <v>0</v>
      </c>
      <c r="P201" s="159">
        <v>0</v>
      </c>
      <c r="Q201" s="159">
        <f t="shared" ref="Q201:Q208" si="33">ROUND(E201*P201,2)</f>
        <v>0</v>
      </c>
      <c r="R201" s="159"/>
      <c r="S201" s="159" t="s">
        <v>169</v>
      </c>
      <c r="T201" s="159" t="s">
        <v>170</v>
      </c>
      <c r="U201" s="159">
        <v>0</v>
      </c>
      <c r="V201" s="159">
        <f t="shared" ref="V201:V208" si="34">ROUND(E201*U201,2)</f>
        <v>0</v>
      </c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296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2.5" outlineLevel="1" x14ac:dyDescent="0.2">
      <c r="A202" s="176">
        <v>121</v>
      </c>
      <c r="B202" s="177" t="s">
        <v>461</v>
      </c>
      <c r="C202" s="184" t="s">
        <v>462</v>
      </c>
      <c r="D202" s="178" t="s">
        <v>458</v>
      </c>
      <c r="E202" s="179">
        <v>1</v>
      </c>
      <c r="F202" s="180"/>
      <c r="G202" s="181">
        <f t="shared" si="28"/>
        <v>0</v>
      </c>
      <c r="H202" s="160"/>
      <c r="I202" s="159">
        <f t="shared" si="29"/>
        <v>0</v>
      </c>
      <c r="J202" s="160"/>
      <c r="K202" s="159">
        <f t="shared" si="30"/>
        <v>0</v>
      </c>
      <c r="L202" s="159">
        <v>15</v>
      </c>
      <c r="M202" s="159">
        <f t="shared" si="31"/>
        <v>0</v>
      </c>
      <c r="N202" s="159">
        <v>0</v>
      </c>
      <c r="O202" s="159">
        <f t="shared" si="32"/>
        <v>0</v>
      </c>
      <c r="P202" s="159">
        <v>0</v>
      </c>
      <c r="Q202" s="159">
        <f t="shared" si="33"/>
        <v>0</v>
      </c>
      <c r="R202" s="159"/>
      <c r="S202" s="159" t="s">
        <v>169</v>
      </c>
      <c r="T202" s="159" t="s">
        <v>170</v>
      </c>
      <c r="U202" s="159">
        <v>0</v>
      </c>
      <c r="V202" s="159">
        <f t="shared" si="34"/>
        <v>0</v>
      </c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296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2.5" outlineLevel="1" x14ac:dyDescent="0.2">
      <c r="A203" s="176">
        <v>122</v>
      </c>
      <c r="B203" s="177" t="s">
        <v>463</v>
      </c>
      <c r="C203" s="184" t="s">
        <v>464</v>
      </c>
      <c r="D203" s="178" t="s">
        <v>458</v>
      </c>
      <c r="E203" s="179">
        <v>1</v>
      </c>
      <c r="F203" s="180"/>
      <c r="G203" s="181">
        <f t="shared" si="28"/>
        <v>0</v>
      </c>
      <c r="H203" s="160"/>
      <c r="I203" s="159">
        <f t="shared" si="29"/>
        <v>0</v>
      </c>
      <c r="J203" s="160"/>
      <c r="K203" s="159">
        <f t="shared" si="30"/>
        <v>0</v>
      </c>
      <c r="L203" s="159">
        <v>15</v>
      </c>
      <c r="M203" s="159">
        <f t="shared" si="31"/>
        <v>0</v>
      </c>
      <c r="N203" s="159">
        <v>0</v>
      </c>
      <c r="O203" s="159">
        <f t="shared" si="32"/>
        <v>0</v>
      </c>
      <c r="P203" s="159">
        <v>0</v>
      </c>
      <c r="Q203" s="159">
        <f t="shared" si="33"/>
        <v>0</v>
      </c>
      <c r="R203" s="159"/>
      <c r="S203" s="159" t="s">
        <v>169</v>
      </c>
      <c r="T203" s="159" t="s">
        <v>170</v>
      </c>
      <c r="U203" s="159">
        <v>0</v>
      </c>
      <c r="V203" s="159">
        <f t="shared" si="34"/>
        <v>0</v>
      </c>
      <c r="W203" s="159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186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76">
        <v>123</v>
      </c>
      <c r="B204" s="177" t="s">
        <v>465</v>
      </c>
      <c r="C204" s="184" t="s">
        <v>466</v>
      </c>
      <c r="D204" s="178" t="s">
        <v>458</v>
      </c>
      <c r="E204" s="179">
        <v>1</v>
      </c>
      <c r="F204" s="180"/>
      <c r="G204" s="181">
        <f t="shared" si="28"/>
        <v>0</v>
      </c>
      <c r="H204" s="160"/>
      <c r="I204" s="159">
        <f t="shared" si="29"/>
        <v>0</v>
      </c>
      <c r="J204" s="160"/>
      <c r="K204" s="159">
        <f t="shared" si="30"/>
        <v>0</v>
      </c>
      <c r="L204" s="159">
        <v>15</v>
      </c>
      <c r="M204" s="159">
        <f t="shared" si="31"/>
        <v>0</v>
      </c>
      <c r="N204" s="159">
        <v>0</v>
      </c>
      <c r="O204" s="159">
        <f t="shared" si="32"/>
        <v>0</v>
      </c>
      <c r="P204" s="159">
        <v>0</v>
      </c>
      <c r="Q204" s="159">
        <f t="shared" si="33"/>
        <v>0</v>
      </c>
      <c r="R204" s="159"/>
      <c r="S204" s="159" t="s">
        <v>169</v>
      </c>
      <c r="T204" s="159" t="s">
        <v>170</v>
      </c>
      <c r="U204" s="159">
        <v>0</v>
      </c>
      <c r="V204" s="159">
        <f t="shared" si="34"/>
        <v>0</v>
      </c>
      <c r="W204" s="159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186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76">
        <v>124</v>
      </c>
      <c r="B205" s="177" t="s">
        <v>467</v>
      </c>
      <c r="C205" s="184" t="s">
        <v>468</v>
      </c>
      <c r="D205" s="178" t="s">
        <v>458</v>
      </c>
      <c r="E205" s="179">
        <v>1</v>
      </c>
      <c r="F205" s="180"/>
      <c r="G205" s="181">
        <f t="shared" si="28"/>
        <v>0</v>
      </c>
      <c r="H205" s="160"/>
      <c r="I205" s="159">
        <f t="shared" si="29"/>
        <v>0</v>
      </c>
      <c r="J205" s="160"/>
      <c r="K205" s="159">
        <f t="shared" si="30"/>
        <v>0</v>
      </c>
      <c r="L205" s="159">
        <v>15</v>
      </c>
      <c r="M205" s="159">
        <f t="shared" si="31"/>
        <v>0</v>
      </c>
      <c r="N205" s="159">
        <v>0</v>
      </c>
      <c r="O205" s="159">
        <f t="shared" si="32"/>
        <v>0</v>
      </c>
      <c r="P205" s="159">
        <v>0</v>
      </c>
      <c r="Q205" s="159">
        <f t="shared" si="33"/>
        <v>0</v>
      </c>
      <c r="R205" s="159"/>
      <c r="S205" s="159" t="s">
        <v>169</v>
      </c>
      <c r="T205" s="159" t="s">
        <v>170</v>
      </c>
      <c r="U205" s="159">
        <v>0</v>
      </c>
      <c r="V205" s="159">
        <f t="shared" si="34"/>
        <v>0</v>
      </c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186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76">
        <v>125</v>
      </c>
      <c r="B206" s="177" t="s">
        <v>469</v>
      </c>
      <c r="C206" s="184" t="s">
        <v>470</v>
      </c>
      <c r="D206" s="178" t="s">
        <v>458</v>
      </c>
      <c r="E206" s="179">
        <v>2</v>
      </c>
      <c r="F206" s="180"/>
      <c r="G206" s="181">
        <f t="shared" si="28"/>
        <v>0</v>
      </c>
      <c r="H206" s="160"/>
      <c r="I206" s="159">
        <f t="shared" si="29"/>
        <v>0</v>
      </c>
      <c r="J206" s="160"/>
      <c r="K206" s="159">
        <f t="shared" si="30"/>
        <v>0</v>
      </c>
      <c r="L206" s="159">
        <v>15</v>
      </c>
      <c r="M206" s="159">
        <f t="shared" si="31"/>
        <v>0</v>
      </c>
      <c r="N206" s="159">
        <v>0</v>
      </c>
      <c r="O206" s="159">
        <f t="shared" si="32"/>
        <v>0</v>
      </c>
      <c r="P206" s="159">
        <v>0</v>
      </c>
      <c r="Q206" s="159">
        <f t="shared" si="33"/>
        <v>0</v>
      </c>
      <c r="R206" s="159"/>
      <c r="S206" s="159" t="s">
        <v>169</v>
      </c>
      <c r="T206" s="159" t="s">
        <v>170</v>
      </c>
      <c r="U206" s="159">
        <v>0</v>
      </c>
      <c r="V206" s="159">
        <f t="shared" si="34"/>
        <v>0</v>
      </c>
      <c r="W206" s="159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186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76">
        <v>126</v>
      </c>
      <c r="B207" s="177" t="s">
        <v>471</v>
      </c>
      <c r="C207" s="184" t="s">
        <v>472</v>
      </c>
      <c r="D207" s="178" t="s">
        <v>458</v>
      </c>
      <c r="E207" s="179">
        <v>1</v>
      </c>
      <c r="F207" s="180"/>
      <c r="G207" s="181">
        <f t="shared" si="28"/>
        <v>0</v>
      </c>
      <c r="H207" s="160"/>
      <c r="I207" s="159">
        <f t="shared" si="29"/>
        <v>0</v>
      </c>
      <c r="J207" s="160"/>
      <c r="K207" s="159">
        <f t="shared" si="30"/>
        <v>0</v>
      </c>
      <c r="L207" s="159">
        <v>15</v>
      </c>
      <c r="M207" s="159">
        <f t="shared" si="31"/>
        <v>0</v>
      </c>
      <c r="N207" s="159">
        <v>0</v>
      </c>
      <c r="O207" s="159">
        <f t="shared" si="32"/>
        <v>0</v>
      </c>
      <c r="P207" s="159">
        <v>0</v>
      </c>
      <c r="Q207" s="159">
        <f t="shared" si="33"/>
        <v>0</v>
      </c>
      <c r="R207" s="159"/>
      <c r="S207" s="159" t="s">
        <v>169</v>
      </c>
      <c r="T207" s="159" t="s">
        <v>170</v>
      </c>
      <c r="U207" s="159">
        <v>0</v>
      </c>
      <c r="V207" s="159">
        <f t="shared" si="34"/>
        <v>0</v>
      </c>
      <c r="W207" s="159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186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76">
        <v>127</v>
      </c>
      <c r="B208" s="177" t="s">
        <v>473</v>
      </c>
      <c r="C208" s="184" t="s">
        <v>474</v>
      </c>
      <c r="D208" s="178" t="s">
        <v>458</v>
      </c>
      <c r="E208" s="179">
        <v>1</v>
      </c>
      <c r="F208" s="180"/>
      <c r="G208" s="181">
        <f t="shared" si="28"/>
        <v>0</v>
      </c>
      <c r="H208" s="160"/>
      <c r="I208" s="159">
        <f t="shared" si="29"/>
        <v>0</v>
      </c>
      <c r="J208" s="160"/>
      <c r="K208" s="159">
        <f t="shared" si="30"/>
        <v>0</v>
      </c>
      <c r="L208" s="159">
        <v>15</v>
      </c>
      <c r="M208" s="159">
        <f t="shared" si="31"/>
        <v>0</v>
      </c>
      <c r="N208" s="159">
        <v>0</v>
      </c>
      <c r="O208" s="159">
        <f t="shared" si="32"/>
        <v>0</v>
      </c>
      <c r="P208" s="159">
        <v>0</v>
      </c>
      <c r="Q208" s="159">
        <f t="shared" si="33"/>
        <v>0</v>
      </c>
      <c r="R208" s="159"/>
      <c r="S208" s="159" t="s">
        <v>169</v>
      </c>
      <c r="T208" s="159" t="s">
        <v>170</v>
      </c>
      <c r="U208" s="159">
        <v>0</v>
      </c>
      <c r="V208" s="159">
        <f t="shared" si="34"/>
        <v>0</v>
      </c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296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x14ac:dyDescent="0.2">
      <c r="A209" s="164" t="s">
        <v>164</v>
      </c>
      <c r="B209" s="165" t="s">
        <v>97</v>
      </c>
      <c r="C209" s="183" t="s">
        <v>98</v>
      </c>
      <c r="D209" s="166"/>
      <c r="E209" s="167"/>
      <c r="F209" s="168"/>
      <c r="G209" s="169">
        <f>SUMIF(AG210:AG214,"&lt;&gt;NOR",G210:G214)</f>
        <v>0</v>
      </c>
      <c r="H209" s="163"/>
      <c r="I209" s="163">
        <f>SUM(I210:I214)</f>
        <v>0</v>
      </c>
      <c r="J209" s="163"/>
      <c r="K209" s="163">
        <f>SUM(K210:K214)</f>
        <v>0</v>
      </c>
      <c r="L209" s="163"/>
      <c r="M209" s="163">
        <f>SUM(M210:M214)</f>
        <v>0</v>
      </c>
      <c r="N209" s="163"/>
      <c r="O209" s="163">
        <f>SUM(O210:O214)</f>
        <v>0</v>
      </c>
      <c r="P209" s="163"/>
      <c r="Q209" s="163">
        <f>SUM(Q210:Q214)</f>
        <v>0</v>
      </c>
      <c r="R209" s="163"/>
      <c r="S209" s="163"/>
      <c r="T209" s="163"/>
      <c r="U209" s="163"/>
      <c r="V209" s="163">
        <f>SUM(V210:V214)</f>
        <v>0</v>
      </c>
      <c r="W209" s="163"/>
      <c r="AG209" t="s">
        <v>165</v>
      </c>
    </row>
    <row r="210" spans="1:60" outlineLevel="1" x14ac:dyDescent="0.2">
      <c r="A210" s="176">
        <v>128</v>
      </c>
      <c r="B210" s="177" t="s">
        <v>475</v>
      </c>
      <c r="C210" s="184" t="s">
        <v>476</v>
      </c>
      <c r="D210" s="178" t="s">
        <v>458</v>
      </c>
      <c r="E210" s="179">
        <v>1</v>
      </c>
      <c r="F210" s="180"/>
      <c r="G210" s="181">
        <f>ROUND(E210*F210,2)</f>
        <v>0</v>
      </c>
      <c r="H210" s="160"/>
      <c r="I210" s="159">
        <f>ROUND(E210*H210,2)</f>
        <v>0</v>
      </c>
      <c r="J210" s="160"/>
      <c r="K210" s="159">
        <f>ROUND(E210*J210,2)</f>
        <v>0</v>
      </c>
      <c r="L210" s="159">
        <v>15</v>
      </c>
      <c r="M210" s="159">
        <f>G210*(1+L210/100)</f>
        <v>0</v>
      </c>
      <c r="N210" s="159">
        <v>0</v>
      </c>
      <c r="O210" s="159">
        <f>ROUND(E210*N210,2)</f>
        <v>0</v>
      </c>
      <c r="P210" s="159">
        <v>0</v>
      </c>
      <c r="Q210" s="159">
        <f>ROUND(E210*P210,2)</f>
        <v>0</v>
      </c>
      <c r="R210" s="159"/>
      <c r="S210" s="159" t="s">
        <v>169</v>
      </c>
      <c r="T210" s="159" t="s">
        <v>170</v>
      </c>
      <c r="U210" s="159">
        <v>0</v>
      </c>
      <c r="V210" s="159">
        <f>ROUND(E210*U210,2)</f>
        <v>0</v>
      </c>
      <c r="W210" s="159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296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76">
        <v>129</v>
      </c>
      <c r="B211" s="177" t="s">
        <v>477</v>
      </c>
      <c r="C211" s="184" t="s">
        <v>478</v>
      </c>
      <c r="D211" s="178" t="s">
        <v>191</v>
      </c>
      <c r="E211" s="179">
        <v>52</v>
      </c>
      <c r="F211" s="180"/>
      <c r="G211" s="181">
        <f>ROUND(E211*F211,2)</f>
        <v>0</v>
      </c>
      <c r="H211" s="160"/>
      <c r="I211" s="159">
        <f>ROUND(E211*H211,2)</f>
        <v>0</v>
      </c>
      <c r="J211" s="160"/>
      <c r="K211" s="159">
        <f>ROUND(E211*J211,2)</f>
        <v>0</v>
      </c>
      <c r="L211" s="159">
        <v>15</v>
      </c>
      <c r="M211" s="159">
        <f>G211*(1+L211/100)</f>
        <v>0</v>
      </c>
      <c r="N211" s="159">
        <v>0</v>
      </c>
      <c r="O211" s="159">
        <f>ROUND(E211*N211,2)</f>
        <v>0</v>
      </c>
      <c r="P211" s="159">
        <v>0</v>
      </c>
      <c r="Q211" s="159">
        <f>ROUND(E211*P211,2)</f>
        <v>0</v>
      </c>
      <c r="R211" s="159"/>
      <c r="S211" s="159" t="s">
        <v>169</v>
      </c>
      <c r="T211" s="159" t="s">
        <v>170</v>
      </c>
      <c r="U211" s="159">
        <v>0</v>
      </c>
      <c r="V211" s="159">
        <f>ROUND(E211*U211,2)</f>
        <v>0</v>
      </c>
      <c r="W211" s="159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296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76">
        <v>130</v>
      </c>
      <c r="B212" s="177" t="s">
        <v>479</v>
      </c>
      <c r="C212" s="184" t="s">
        <v>480</v>
      </c>
      <c r="D212" s="178" t="s">
        <v>191</v>
      </c>
      <c r="E212" s="179">
        <v>45</v>
      </c>
      <c r="F212" s="180"/>
      <c r="G212" s="181">
        <f>ROUND(E212*F212,2)</f>
        <v>0</v>
      </c>
      <c r="H212" s="160"/>
      <c r="I212" s="159">
        <f>ROUND(E212*H212,2)</f>
        <v>0</v>
      </c>
      <c r="J212" s="160"/>
      <c r="K212" s="159">
        <f>ROUND(E212*J212,2)</f>
        <v>0</v>
      </c>
      <c r="L212" s="159">
        <v>15</v>
      </c>
      <c r="M212" s="159">
        <f>G212*(1+L212/100)</f>
        <v>0</v>
      </c>
      <c r="N212" s="159">
        <v>0</v>
      </c>
      <c r="O212" s="159">
        <f>ROUND(E212*N212,2)</f>
        <v>0</v>
      </c>
      <c r="P212" s="159">
        <v>0</v>
      </c>
      <c r="Q212" s="159">
        <f>ROUND(E212*P212,2)</f>
        <v>0</v>
      </c>
      <c r="R212" s="159"/>
      <c r="S212" s="159" t="s">
        <v>169</v>
      </c>
      <c r="T212" s="159" t="s">
        <v>170</v>
      </c>
      <c r="U212" s="159">
        <v>0</v>
      </c>
      <c r="V212" s="159">
        <f>ROUND(E212*U212,2)</f>
        <v>0</v>
      </c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296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76">
        <v>131</v>
      </c>
      <c r="B213" s="177" t="s">
        <v>481</v>
      </c>
      <c r="C213" s="184" t="s">
        <v>482</v>
      </c>
      <c r="D213" s="178" t="s">
        <v>191</v>
      </c>
      <c r="E213" s="179">
        <v>7</v>
      </c>
      <c r="F213" s="180"/>
      <c r="G213" s="181">
        <f>ROUND(E213*F213,2)</f>
        <v>0</v>
      </c>
      <c r="H213" s="160"/>
      <c r="I213" s="159">
        <f>ROUND(E213*H213,2)</f>
        <v>0</v>
      </c>
      <c r="J213" s="160"/>
      <c r="K213" s="159">
        <f>ROUND(E213*J213,2)</f>
        <v>0</v>
      </c>
      <c r="L213" s="159">
        <v>15</v>
      </c>
      <c r="M213" s="159">
        <f>G213*(1+L213/100)</f>
        <v>0</v>
      </c>
      <c r="N213" s="159">
        <v>0</v>
      </c>
      <c r="O213" s="159">
        <f>ROUND(E213*N213,2)</f>
        <v>0</v>
      </c>
      <c r="P213" s="159">
        <v>0</v>
      </c>
      <c r="Q213" s="159">
        <f>ROUND(E213*P213,2)</f>
        <v>0</v>
      </c>
      <c r="R213" s="159"/>
      <c r="S213" s="159" t="s">
        <v>169</v>
      </c>
      <c r="T213" s="159" t="s">
        <v>170</v>
      </c>
      <c r="U213" s="159">
        <v>0</v>
      </c>
      <c r="V213" s="159">
        <f>ROUND(E213*U213,2)</f>
        <v>0</v>
      </c>
      <c r="W213" s="159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296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76">
        <v>132</v>
      </c>
      <c r="B214" s="177" t="s">
        <v>483</v>
      </c>
      <c r="C214" s="184" t="s">
        <v>484</v>
      </c>
      <c r="D214" s="178" t="s">
        <v>191</v>
      </c>
      <c r="E214" s="179">
        <v>52</v>
      </c>
      <c r="F214" s="180"/>
      <c r="G214" s="181">
        <f>ROUND(E214*F214,2)</f>
        <v>0</v>
      </c>
      <c r="H214" s="160"/>
      <c r="I214" s="159">
        <f>ROUND(E214*H214,2)</f>
        <v>0</v>
      </c>
      <c r="J214" s="160"/>
      <c r="K214" s="159">
        <f>ROUND(E214*J214,2)</f>
        <v>0</v>
      </c>
      <c r="L214" s="159">
        <v>15</v>
      </c>
      <c r="M214" s="159">
        <f>G214*(1+L214/100)</f>
        <v>0</v>
      </c>
      <c r="N214" s="159">
        <v>0</v>
      </c>
      <c r="O214" s="159">
        <f>ROUND(E214*N214,2)</f>
        <v>0</v>
      </c>
      <c r="P214" s="159">
        <v>0</v>
      </c>
      <c r="Q214" s="159">
        <f>ROUND(E214*P214,2)</f>
        <v>0</v>
      </c>
      <c r="R214" s="159"/>
      <c r="S214" s="159" t="s">
        <v>169</v>
      </c>
      <c r="T214" s="159" t="s">
        <v>170</v>
      </c>
      <c r="U214" s="159">
        <v>0</v>
      </c>
      <c r="V214" s="159">
        <f>ROUND(E214*U214,2)</f>
        <v>0</v>
      </c>
      <c r="W214" s="159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296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x14ac:dyDescent="0.2">
      <c r="A215" s="164" t="s">
        <v>164</v>
      </c>
      <c r="B215" s="165" t="s">
        <v>99</v>
      </c>
      <c r="C215" s="183" t="s">
        <v>100</v>
      </c>
      <c r="D215" s="166"/>
      <c r="E215" s="167"/>
      <c r="F215" s="168"/>
      <c r="G215" s="169">
        <f>SUMIF(AG216:AG219,"&lt;&gt;NOR",G216:G219)</f>
        <v>0</v>
      </c>
      <c r="H215" s="163"/>
      <c r="I215" s="163">
        <f>SUM(I216:I219)</f>
        <v>0</v>
      </c>
      <c r="J215" s="163"/>
      <c r="K215" s="163">
        <f>SUM(K216:K219)</f>
        <v>0</v>
      </c>
      <c r="L215" s="163"/>
      <c r="M215" s="163">
        <f>SUM(M216:M219)</f>
        <v>0</v>
      </c>
      <c r="N215" s="163"/>
      <c r="O215" s="163">
        <f>SUM(O216:O219)</f>
        <v>0</v>
      </c>
      <c r="P215" s="163"/>
      <c r="Q215" s="163">
        <f>SUM(Q216:Q219)</f>
        <v>0</v>
      </c>
      <c r="R215" s="163"/>
      <c r="S215" s="163"/>
      <c r="T215" s="163"/>
      <c r="U215" s="163"/>
      <c r="V215" s="163">
        <f>SUM(V216:V219)</f>
        <v>0</v>
      </c>
      <c r="W215" s="163"/>
      <c r="AG215" t="s">
        <v>165</v>
      </c>
    </row>
    <row r="216" spans="1:60" outlineLevel="1" x14ac:dyDescent="0.2">
      <c r="A216" s="176">
        <v>133</v>
      </c>
      <c r="B216" s="177" t="s">
        <v>485</v>
      </c>
      <c r="C216" s="184" t="s">
        <v>486</v>
      </c>
      <c r="D216" s="178" t="s">
        <v>458</v>
      </c>
      <c r="E216" s="179">
        <v>1</v>
      </c>
      <c r="F216" s="180"/>
      <c r="G216" s="181">
        <f>ROUND(E216*F216,2)</f>
        <v>0</v>
      </c>
      <c r="H216" s="160"/>
      <c r="I216" s="159">
        <f>ROUND(E216*H216,2)</f>
        <v>0</v>
      </c>
      <c r="J216" s="160"/>
      <c r="K216" s="159">
        <f>ROUND(E216*J216,2)</f>
        <v>0</v>
      </c>
      <c r="L216" s="159">
        <v>15</v>
      </c>
      <c r="M216" s="159">
        <f>G216*(1+L216/100)</f>
        <v>0</v>
      </c>
      <c r="N216" s="159">
        <v>0</v>
      </c>
      <c r="O216" s="159">
        <f>ROUND(E216*N216,2)</f>
        <v>0</v>
      </c>
      <c r="P216" s="159">
        <v>0</v>
      </c>
      <c r="Q216" s="159">
        <f>ROUND(E216*P216,2)</f>
        <v>0</v>
      </c>
      <c r="R216" s="159"/>
      <c r="S216" s="159" t="s">
        <v>169</v>
      </c>
      <c r="T216" s="159" t="s">
        <v>170</v>
      </c>
      <c r="U216" s="159">
        <v>0</v>
      </c>
      <c r="V216" s="159">
        <f>ROUND(E216*U216,2)</f>
        <v>0</v>
      </c>
      <c r="W216" s="159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296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76">
        <v>134</v>
      </c>
      <c r="B217" s="177" t="s">
        <v>487</v>
      </c>
      <c r="C217" s="184" t="s">
        <v>488</v>
      </c>
      <c r="D217" s="178" t="s">
        <v>458</v>
      </c>
      <c r="E217" s="179">
        <v>5</v>
      </c>
      <c r="F217" s="180"/>
      <c r="G217" s="181">
        <f>ROUND(E217*F217,2)</f>
        <v>0</v>
      </c>
      <c r="H217" s="160"/>
      <c r="I217" s="159">
        <f>ROUND(E217*H217,2)</f>
        <v>0</v>
      </c>
      <c r="J217" s="160"/>
      <c r="K217" s="159">
        <f>ROUND(E217*J217,2)</f>
        <v>0</v>
      </c>
      <c r="L217" s="159">
        <v>15</v>
      </c>
      <c r="M217" s="159">
        <f>G217*(1+L217/100)</f>
        <v>0</v>
      </c>
      <c r="N217" s="159">
        <v>0</v>
      </c>
      <c r="O217" s="159">
        <f>ROUND(E217*N217,2)</f>
        <v>0</v>
      </c>
      <c r="P217" s="159">
        <v>0</v>
      </c>
      <c r="Q217" s="159">
        <f>ROUND(E217*P217,2)</f>
        <v>0</v>
      </c>
      <c r="R217" s="159"/>
      <c r="S217" s="159" t="s">
        <v>169</v>
      </c>
      <c r="T217" s="159" t="s">
        <v>170</v>
      </c>
      <c r="U217" s="159">
        <v>0</v>
      </c>
      <c r="V217" s="159">
        <f>ROUND(E217*U217,2)</f>
        <v>0</v>
      </c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296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ht="22.5" outlineLevel="1" x14ac:dyDescent="0.2">
      <c r="A218" s="176">
        <v>135</v>
      </c>
      <c r="B218" s="177" t="s">
        <v>489</v>
      </c>
      <c r="C218" s="184" t="s">
        <v>490</v>
      </c>
      <c r="D218" s="178" t="s">
        <v>458</v>
      </c>
      <c r="E218" s="179">
        <v>4</v>
      </c>
      <c r="F218" s="180"/>
      <c r="G218" s="181">
        <f>ROUND(E218*F218,2)</f>
        <v>0</v>
      </c>
      <c r="H218" s="160"/>
      <c r="I218" s="159">
        <f>ROUND(E218*H218,2)</f>
        <v>0</v>
      </c>
      <c r="J218" s="160"/>
      <c r="K218" s="159">
        <f>ROUND(E218*J218,2)</f>
        <v>0</v>
      </c>
      <c r="L218" s="159">
        <v>15</v>
      </c>
      <c r="M218" s="159">
        <f>G218*(1+L218/100)</f>
        <v>0</v>
      </c>
      <c r="N218" s="159">
        <v>0</v>
      </c>
      <c r="O218" s="159">
        <f>ROUND(E218*N218,2)</f>
        <v>0</v>
      </c>
      <c r="P218" s="159">
        <v>0</v>
      </c>
      <c r="Q218" s="159">
        <f>ROUND(E218*P218,2)</f>
        <v>0</v>
      </c>
      <c r="R218" s="159"/>
      <c r="S218" s="159" t="s">
        <v>169</v>
      </c>
      <c r="T218" s="159" t="s">
        <v>170</v>
      </c>
      <c r="U218" s="159">
        <v>0</v>
      </c>
      <c r="V218" s="159">
        <f>ROUND(E218*U218,2)</f>
        <v>0</v>
      </c>
      <c r="W218" s="159"/>
      <c r="X218" s="15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186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ht="22.5" outlineLevel="1" x14ac:dyDescent="0.2">
      <c r="A219" s="176">
        <v>136</v>
      </c>
      <c r="B219" s="177" t="s">
        <v>491</v>
      </c>
      <c r="C219" s="184" t="s">
        <v>492</v>
      </c>
      <c r="D219" s="178" t="s">
        <v>458</v>
      </c>
      <c r="E219" s="179">
        <v>1</v>
      </c>
      <c r="F219" s="180"/>
      <c r="G219" s="181">
        <f>ROUND(E219*F219,2)</f>
        <v>0</v>
      </c>
      <c r="H219" s="160"/>
      <c r="I219" s="159">
        <f>ROUND(E219*H219,2)</f>
        <v>0</v>
      </c>
      <c r="J219" s="160"/>
      <c r="K219" s="159">
        <f>ROUND(E219*J219,2)</f>
        <v>0</v>
      </c>
      <c r="L219" s="159">
        <v>15</v>
      </c>
      <c r="M219" s="159">
        <f>G219*(1+L219/100)</f>
        <v>0</v>
      </c>
      <c r="N219" s="159">
        <v>0</v>
      </c>
      <c r="O219" s="159">
        <f>ROUND(E219*N219,2)</f>
        <v>0</v>
      </c>
      <c r="P219" s="159">
        <v>0</v>
      </c>
      <c r="Q219" s="159">
        <f>ROUND(E219*P219,2)</f>
        <v>0</v>
      </c>
      <c r="R219" s="159"/>
      <c r="S219" s="159" t="s">
        <v>169</v>
      </c>
      <c r="T219" s="159" t="s">
        <v>170</v>
      </c>
      <c r="U219" s="159">
        <v>0</v>
      </c>
      <c r="V219" s="159">
        <f>ROUND(E219*U219,2)</f>
        <v>0</v>
      </c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186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x14ac:dyDescent="0.2">
      <c r="A220" s="164" t="s">
        <v>164</v>
      </c>
      <c r="B220" s="165" t="s">
        <v>101</v>
      </c>
      <c r="C220" s="183" t="s">
        <v>102</v>
      </c>
      <c r="D220" s="166"/>
      <c r="E220" s="167"/>
      <c r="F220" s="168"/>
      <c r="G220" s="169">
        <f>SUMIF(AG221:AG226,"&lt;&gt;NOR",G221:G226)</f>
        <v>0</v>
      </c>
      <c r="H220" s="163"/>
      <c r="I220" s="163">
        <f>SUM(I221:I226)</f>
        <v>0</v>
      </c>
      <c r="J220" s="163"/>
      <c r="K220" s="163">
        <f>SUM(K221:K226)</f>
        <v>0</v>
      </c>
      <c r="L220" s="163"/>
      <c r="M220" s="163">
        <f>SUM(M221:M226)</f>
        <v>0</v>
      </c>
      <c r="N220" s="163"/>
      <c r="O220" s="163">
        <f>SUM(O221:O226)</f>
        <v>0</v>
      </c>
      <c r="P220" s="163"/>
      <c r="Q220" s="163">
        <f>SUM(Q221:Q226)</f>
        <v>0</v>
      </c>
      <c r="R220" s="163"/>
      <c r="S220" s="163"/>
      <c r="T220" s="163"/>
      <c r="U220" s="163"/>
      <c r="V220" s="163">
        <f>SUM(V221:V226)</f>
        <v>0</v>
      </c>
      <c r="W220" s="163"/>
      <c r="AG220" t="s">
        <v>165</v>
      </c>
    </row>
    <row r="221" spans="1:60" outlineLevel="1" x14ac:dyDescent="0.2">
      <c r="A221" s="176">
        <v>137</v>
      </c>
      <c r="B221" s="177" t="s">
        <v>493</v>
      </c>
      <c r="C221" s="184" t="s">
        <v>494</v>
      </c>
      <c r="D221" s="178" t="s">
        <v>458</v>
      </c>
      <c r="E221" s="179">
        <v>1</v>
      </c>
      <c r="F221" s="180"/>
      <c r="G221" s="181">
        <f t="shared" ref="G221:G226" si="35">ROUND(E221*F221,2)</f>
        <v>0</v>
      </c>
      <c r="H221" s="160"/>
      <c r="I221" s="159">
        <f t="shared" ref="I221:I226" si="36">ROUND(E221*H221,2)</f>
        <v>0</v>
      </c>
      <c r="J221" s="160"/>
      <c r="K221" s="159">
        <f t="shared" ref="K221:K226" si="37">ROUND(E221*J221,2)</f>
        <v>0</v>
      </c>
      <c r="L221" s="159">
        <v>15</v>
      </c>
      <c r="M221" s="159">
        <f t="shared" ref="M221:M226" si="38">G221*(1+L221/100)</f>
        <v>0</v>
      </c>
      <c r="N221" s="159">
        <v>0</v>
      </c>
      <c r="O221" s="159">
        <f t="shared" ref="O221:O226" si="39">ROUND(E221*N221,2)</f>
        <v>0</v>
      </c>
      <c r="P221" s="159">
        <v>0</v>
      </c>
      <c r="Q221" s="159">
        <f t="shared" ref="Q221:Q226" si="40">ROUND(E221*P221,2)</f>
        <v>0</v>
      </c>
      <c r="R221" s="159"/>
      <c r="S221" s="159" t="s">
        <v>169</v>
      </c>
      <c r="T221" s="159" t="s">
        <v>170</v>
      </c>
      <c r="U221" s="159">
        <v>0</v>
      </c>
      <c r="V221" s="159">
        <f t="shared" ref="V221:V226" si="41">ROUND(E221*U221,2)</f>
        <v>0</v>
      </c>
      <c r="W221" s="159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296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76">
        <v>138</v>
      </c>
      <c r="B222" s="177" t="s">
        <v>495</v>
      </c>
      <c r="C222" s="184" t="s">
        <v>496</v>
      </c>
      <c r="D222" s="178" t="s">
        <v>458</v>
      </c>
      <c r="E222" s="179">
        <v>5</v>
      </c>
      <c r="F222" s="180"/>
      <c r="G222" s="181">
        <f t="shared" si="35"/>
        <v>0</v>
      </c>
      <c r="H222" s="160"/>
      <c r="I222" s="159">
        <f t="shared" si="36"/>
        <v>0</v>
      </c>
      <c r="J222" s="160"/>
      <c r="K222" s="159">
        <f t="shared" si="37"/>
        <v>0</v>
      </c>
      <c r="L222" s="159">
        <v>15</v>
      </c>
      <c r="M222" s="159">
        <f t="shared" si="38"/>
        <v>0</v>
      </c>
      <c r="N222" s="159">
        <v>0</v>
      </c>
      <c r="O222" s="159">
        <f t="shared" si="39"/>
        <v>0</v>
      </c>
      <c r="P222" s="159">
        <v>0</v>
      </c>
      <c r="Q222" s="159">
        <f t="shared" si="40"/>
        <v>0</v>
      </c>
      <c r="R222" s="159"/>
      <c r="S222" s="159" t="s">
        <v>169</v>
      </c>
      <c r="T222" s="159" t="s">
        <v>170</v>
      </c>
      <c r="U222" s="159">
        <v>0</v>
      </c>
      <c r="V222" s="159">
        <f t="shared" si="41"/>
        <v>0</v>
      </c>
      <c r="W222" s="159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296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ht="22.5" outlineLevel="1" x14ac:dyDescent="0.2">
      <c r="A223" s="176">
        <v>139</v>
      </c>
      <c r="B223" s="177" t="s">
        <v>497</v>
      </c>
      <c r="C223" s="184" t="s">
        <v>498</v>
      </c>
      <c r="D223" s="178" t="s">
        <v>458</v>
      </c>
      <c r="E223" s="179">
        <v>2</v>
      </c>
      <c r="F223" s="180"/>
      <c r="G223" s="181">
        <f t="shared" si="35"/>
        <v>0</v>
      </c>
      <c r="H223" s="160"/>
      <c r="I223" s="159">
        <f t="shared" si="36"/>
        <v>0</v>
      </c>
      <c r="J223" s="160"/>
      <c r="K223" s="159">
        <f t="shared" si="37"/>
        <v>0</v>
      </c>
      <c r="L223" s="159">
        <v>15</v>
      </c>
      <c r="M223" s="159">
        <f t="shared" si="38"/>
        <v>0</v>
      </c>
      <c r="N223" s="159">
        <v>0</v>
      </c>
      <c r="O223" s="159">
        <f t="shared" si="39"/>
        <v>0</v>
      </c>
      <c r="P223" s="159">
        <v>0</v>
      </c>
      <c r="Q223" s="159">
        <f t="shared" si="40"/>
        <v>0</v>
      </c>
      <c r="R223" s="159"/>
      <c r="S223" s="159" t="s">
        <v>169</v>
      </c>
      <c r="T223" s="159" t="s">
        <v>170</v>
      </c>
      <c r="U223" s="159">
        <v>0</v>
      </c>
      <c r="V223" s="159">
        <f t="shared" si="41"/>
        <v>0</v>
      </c>
      <c r="W223" s="159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186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ht="22.5" outlineLevel="1" x14ac:dyDescent="0.2">
      <c r="A224" s="176">
        <v>140</v>
      </c>
      <c r="B224" s="177" t="s">
        <v>499</v>
      </c>
      <c r="C224" s="184" t="s">
        <v>500</v>
      </c>
      <c r="D224" s="178" t="s">
        <v>458</v>
      </c>
      <c r="E224" s="179">
        <v>1</v>
      </c>
      <c r="F224" s="180"/>
      <c r="G224" s="181">
        <f t="shared" si="35"/>
        <v>0</v>
      </c>
      <c r="H224" s="160"/>
      <c r="I224" s="159">
        <f t="shared" si="36"/>
        <v>0</v>
      </c>
      <c r="J224" s="160"/>
      <c r="K224" s="159">
        <f t="shared" si="37"/>
        <v>0</v>
      </c>
      <c r="L224" s="159">
        <v>15</v>
      </c>
      <c r="M224" s="159">
        <f t="shared" si="38"/>
        <v>0</v>
      </c>
      <c r="N224" s="159">
        <v>0</v>
      </c>
      <c r="O224" s="159">
        <f t="shared" si="39"/>
        <v>0</v>
      </c>
      <c r="P224" s="159">
        <v>0</v>
      </c>
      <c r="Q224" s="159">
        <f t="shared" si="40"/>
        <v>0</v>
      </c>
      <c r="R224" s="159"/>
      <c r="S224" s="159" t="s">
        <v>169</v>
      </c>
      <c r="T224" s="159" t="s">
        <v>170</v>
      </c>
      <c r="U224" s="159">
        <v>0</v>
      </c>
      <c r="V224" s="159">
        <f t="shared" si="41"/>
        <v>0</v>
      </c>
      <c r="W224" s="159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186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ht="22.5" outlineLevel="1" x14ac:dyDescent="0.2">
      <c r="A225" s="176">
        <v>141</v>
      </c>
      <c r="B225" s="177" t="s">
        <v>501</v>
      </c>
      <c r="C225" s="184" t="s">
        <v>502</v>
      </c>
      <c r="D225" s="178" t="s">
        <v>458</v>
      </c>
      <c r="E225" s="179">
        <v>1</v>
      </c>
      <c r="F225" s="180"/>
      <c r="G225" s="181">
        <f t="shared" si="35"/>
        <v>0</v>
      </c>
      <c r="H225" s="160"/>
      <c r="I225" s="159">
        <f t="shared" si="36"/>
        <v>0</v>
      </c>
      <c r="J225" s="160"/>
      <c r="K225" s="159">
        <f t="shared" si="37"/>
        <v>0</v>
      </c>
      <c r="L225" s="159">
        <v>15</v>
      </c>
      <c r="M225" s="159">
        <f t="shared" si="38"/>
        <v>0</v>
      </c>
      <c r="N225" s="159">
        <v>0</v>
      </c>
      <c r="O225" s="159">
        <f t="shared" si="39"/>
        <v>0</v>
      </c>
      <c r="P225" s="159">
        <v>0</v>
      </c>
      <c r="Q225" s="159">
        <f t="shared" si="40"/>
        <v>0</v>
      </c>
      <c r="R225" s="159"/>
      <c r="S225" s="159" t="s">
        <v>169</v>
      </c>
      <c r="T225" s="159" t="s">
        <v>170</v>
      </c>
      <c r="U225" s="159">
        <v>0</v>
      </c>
      <c r="V225" s="159">
        <f t="shared" si="41"/>
        <v>0</v>
      </c>
      <c r="W225" s="159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186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76">
        <v>142</v>
      </c>
      <c r="B226" s="177" t="s">
        <v>491</v>
      </c>
      <c r="C226" s="184" t="s">
        <v>503</v>
      </c>
      <c r="D226" s="178" t="s">
        <v>458</v>
      </c>
      <c r="E226" s="179">
        <v>1</v>
      </c>
      <c r="F226" s="180"/>
      <c r="G226" s="181">
        <f t="shared" si="35"/>
        <v>0</v>
      </c>
      <c r="H226" s="160"/>
      <c r="I226" s="159">
        <f t="shared" si="36"/>
        <v>0</v>
      </c>
      <c r="J226" s="160"/>
      <c r="K226" s="159">
        <f t="shared" si="37"/>
        <v>0</v>
      </c>
      <c r="L226" s="159">
        <v>15</v>
      </c>
      <c r="M226" s="159">
        <f t="shared" si="38"/>
        <v>0</v>
      </c>
      <c r="N226" s="159">
        <v>0</v>
      </c>
      <c r="O226" s="159">
        <f t="shared" si="39"/>
        <v>0</v>
      </c>
      <c r="P226" s="159">
        <v>0</v>
      </c>
      <c r="Q226" s="159">
        <f t="shared" si="40"/>
        <v>0</v>
      </c>
      <c r="R226" s="159"/>
      <c r="S226" s="159" t="s">
        <v>169</v>
      </c>
      <c r="T226" s="159" t="s">
        <v>170</v>
      </c>
      <c r="U226" s="159">
        <v>0</v>
      </c>
      <c r="V226" s="159">
        <f t="shared" si="41"/>
        <v>0</v>
      </c>
      <c r="W226" s="159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504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x14ac:dyDescent="0.2">
      <c r="A227" s="164" t="s">
        <v>164</v>
      </c>
      <c r="B227" s="165" t="s">
        <v>103</v>
      </c>
      <c r="C227" s="183" t="s">
        <v>104</v>
      </c>
      <c r="D227" s="166"/>
      <c r="E227" s="167"/>
      <c r="F227" s="168"/>
      <c r="G227" s="169">
        <f>SUMIF(AG228:AG232,"&lt;&gt;NOR",G228:G232)</f>
        <v>0</v>
      </c>
      <c r="H227" s="163"/>
      <c r="I227" s="163">
        <f>SUM(I228:I232)</f>
        <v>0</v>
      </c>
      <c r="J227" s="163"/>
      <c r="K227" s="163">
        <f>SUM(K228:K232)</f>
        <v>0</v>
      </c>
      <c r="L227" s="163"/>
      <c r="M227" s="163">
        <f>SUM(M228:M232)</f>
        <v>0</v>
      </c>
      <c r="N227" s="163"/>
      <c r="O227" s="163">
        <f>SUM(O228:O232)</f>
        <v>0</v>
      </c>
      <c r="P227" s="163"/>
      <c r="Q227" s="163">
        <f>SUM(Q228:Q232)</f>
        <v>0</v>
      </c>
      <c r="R227" s="163"/>
      <c r="S227" s="163"/>
      <c r="T227" s="163"/>
      <c r="U227" s="163"/>
      <c r="V227" s="163">
        <f>SUM(V228:V232)</f>
        <v>0</v>
      </c>
      <c r="W227" s="163"/>
      <c r="AG227" t="s">
        <v>165</v>
      </c>
    </row>
    <row r="228" spans="1:60" ht="22.5" outlineLevel="1" x14ac:dyDescent="0.2">
      <c r="A228" s="176">
        <v>143</v>
      </c>
      <c r="B228" s="177" t="s">
        <v>505</v>
      </c>
      <c r="C228" s="184" t="s">
        <v>506</v>
      </c>
      <c r="D228" s="178" t="s">
        <v>507</v>
      </c>
      <c r="E228" s="179">
        <v>24</v>
      </c>
      <c r="F228" s="180"/>
      <c r="G228" s="181">
        <f>ROUND(E228*F228,2)</f>
        <v>0</v>
      </c>
      <c r="H228" s="160"/>
      <c r="I228" s="159">
        <f>ROUND(E228*H228,2)</f>
        <v>0</v>
      </c>
      <c r="J228" s="160"/>
      <c r="K228" s="159">
        <f>ROUND(E228*J228,2)</f>
        <v>0</v>
      </c>
      <c r="L228" s="159">
        <v>15</v>
      </c>
      <c r="M228" s="159">
        <f>G228*(1+L228/100)</f>
        <v>0</v>
      </c>
      <c r="N228" s="159">
        <v>0</v>
      </c>
      <c r="O228" s="159">
        <f>ROUND(E228*N228,2)</f>
        <v>0</v>
      </c>
      <c r="P228" s="159">
        <v>0</v>
      </c>
      <c r="Q228" s="159">
        <f>ROUND(E228*P228,2)</f>
        <v>0</v>
      </c>
      <c r="R228" s="159"/>
      <c r="S228" s="159" t="s">
        <v>169</v>
      </c>
      <c r="T228" s="159" t="s">
        <v>170</v>
      </c>
      <c r="U228" s="159">
        <v>0</v>
      </c>
      <c r="V228" s="159">
        <f>ROUND(E228*U228,2)</f>
        <v>0</v>
      </c>
      <c r="W228" s="159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296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76">
        <v>144</v>
      </c>
      <c r="B229" s="177" t="s">
        <v>508</v>
      </c>
      <c r="C229" s="184" t="s">
        <v>509</v>
      </c>
      <c r="D229" s="178" t="s">
        <v>510</v>
      </c>
      <c r="E229" s="179">
        <v>1</v>
      </c>
      <c r="F229" s="180"/>
      <c r="G229" s="181">
        <f>ROUND(E229*F229,2)</f>
        <v>0</v>
      </c>
      <c r="H229" s="160"/>
      <c r="I229" s="159">
        <f>ROUND(E229*H229,2)</f>
        <v>0</v>
      </c>
      <c r="J229" s="160"/>
      <c r="K229" s="159">
        <f>ROUND(E229*J229,2)</f>
        <v>0</v>
      </c>
      <c r="L229" s="159">
        <v>15</v>
      </c>
      <c r="M229" s="159">
        <f>G229*(1+L229/100)</f>
        <v>0</v>
      </c>
      <c r="N229" s="159">
        <v>0</v>
      </c>
      <c r="O229" s="159">
        <f>ROUND(E229*N229,2)</f>
        <v>0</v>
      </c>
      <c r="P229" s="159">
        <v>0</v>
      </c>
      <c r="Q229" s="159">
        <f>ROUND(E229*P229,2)</f>
        <v>0</v>
      </c>
      <c r="R229" s="159"/>
      <c r="S229" s="159" t="s">
        <v>169</v>
      </c>
      <c r="T229" s="159" t="s">
        <v>170</v>
      </c>
      <c r="U229" s="159">
        <v>0</v>
      </c>
      <c r="V229" s="159">
        <f>ROUND(E229*U229,2)</f>
        <v>0</v>
      </c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186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ht="22.5" outlineLevel="1" x14ac:dyDescent="0.2">
      <c r="A230" s="176">
        <v>145</v>
      </c>
      <c r="B230" s="177" t="s">
        <v>511</v>
      </c>
      <c r="C230" s="184" t="s">
        <v>512</v>
      </c>
      <c r="D230" s="178" t="s">
        <v>510</v>
      </c>
      <c r="E230" s="179">
        <v>1</v>
      </c>
      <c r="F230" s="180"/>
      <c r="G230" s="181">
        <f>ROUND(E230*F230,2)</f>
        <v>0</v>
      </c>
      <c r="H230" s="160"/>
      <c r="I230" s="159">
        <f>ROUND(E230*H230,2)</f>
        <v>0</v>
      </c>
      <c r="J230" s="160"/>
      <c r="K230" s="159">
        <f>ROUND(E230*J230,2)</f>
        <v>0</v>
      </c>
      <c r="L230" s="159">
        <v>15</v>
      </c>
      <c r="M230" s="159">
        <f>G230*(1+L230/100)</f>
        <v>0</v>
      </c>
      <c r="N230" s="159">
        <v>0</v>
      </c>
      <c r="O230" s="159">
        <f>ROUND(E230*N230,2)</f>
        <v>0</v>
      </c>
      <c r="P230" s="159">
        <v>0</v>
      </c>
      <c r="Q230" s="159">
        <f>ROUND(E230*P230,2)</f>
        <v>0</v>
      </c>
      <c r="R230" s="159"/>
      <c r="S230" s="159" t="s">
        <v>169</v>
      </c>
      <c r="T230" s="159" t="s">
        <v>170</v>
      </c>
      <c r="U230" s="159">
        <v>0</v>
      </c>
      <c r="V230" s="159">
        <f>ROUND(E230*U230,2)</f>
        <v>0</v>
      </c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186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ht="22.5" outlineLevel="1" x14ac:dyDescent="0.2">
      <c r="A231" s="176">
        <v>146</v>
      </c>
      <c r="B231" s="177" t="s">
        <v>513</v>
      </c>
      <c r="C231" s="184" t="s">
        <v>514</v>
      </c>
      <c r="D231" s="178" t="s">
        <v>510</v>
      </c>
      <c r="E231" s="179">
        <v>1</v>
      </c>
      <c r="F231" s="180"/>
      <c r="G231" s="181">
        <f>ROUND(E231*F231,2)</f>
        <v>0</v>
      </c>
      <c r="H231" s="160"/>
      <c r="I231" s="159">
        <f>ROUND(E231*H231,2)</f>
        <v>0</v>
      </c>
      <c r="J231" s="160"/>
      <c r="K231" s="159">
        <f>ROUND(E231*J231,2)</f>
        <v>0</v>
      </c>
      <c r="L231" s="159">
        <v>15</v>
      </c>
      <c r="M231" s="159">
        <f>G231*(1+L231/100)</f>
        <v>0</v>
      </c>
      <c r="N231" s="159">
        <v>0</v>
      </c>
      <c r="O231" s="159">
        <f>ROUND(E231*N231,2)</f>
        <v>0</v>
      </c>
      <c r="P231" s="159">
        <v>0</v>
      </c>
      <c r="Q231" s="159">
        <f>ROUND(E231*P231,2)</f>
        <v>0</v>
      </c>
      <c r="R231" s="159"/>
      <c r="S231" s="159" t="s">
        <v>169</v>
      </c>
      <c r="T231" s="159" t="s">
        <v>170</v>
      </c>
      <c r="U231" s="159">
        <v>0</v>
      </c>
      <c r="V231" s="159">
        <f>ROUND(E231*U231,2)</f>
        <v>0</v>
      </c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186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76">
        <v>147</v>
      </c>
      <c r="B232" s="177" t="s">
        <v>515</v>
      </c>
      <c r="C232" s="184" t="s">
        <v>516</v>
      </c>
      <c r="D232" s="178" t="s">
        <v>510</v>
      </c>
      <c r="E232" s="179">
        <v>1</v>
      </c>
      <c r="F232" s="180"/>
      <c r="G232" s="181">
        <f>ROUND(E232*F232,2)</f>
        <v>0</v>
      </c>
      <c r="H232" s="160"/>
      <c r="I232" s="159">
        <f>ROUND(E232*H232,2)</f>
        <v>0</v>
      </c>
      <c r="J232" s="160"/>
      <c r="K232" s="159">
        <f>ROUND(E232*J232,2)</f>
        <v>0</v>
      </c>
      <c r="L232" s="159">
        <v>15</v>
      </c>
      <c r="M232" s="159">
        <f>G232*(1+L232/100)</f>
        <v>0</v>
      </c>
      <c r="N232" s="159">
        <v>0</v>
      </c>
      <c r="O232" s="159">
        <f>ROUND(E232*N232,2)</f>
        <v>0</v>
      </c>
      <c r="P232" s="159">
        <v>0</v>
      </c>
      <c r="Q232" s="159">
        <f>ROUND(E232*P232,2)</f>
        <v>0</v>
      </c>
      <c r="R232" s="159"/>
      <c r="S232" s="159" t="s">
        <v>169</v>
      </c>
      <c r="T232" s="159" t="s">
        <v>170</v>
      </c>
      <c r="U232" s="159">
        <v>0</v>
      </c>
      <c r="V232" s="159">
        <f>ROUND(E232*U232,2)</f>
        <v>0</v>
      </c>
      <c r="W232" s="159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186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x14ac:dyDescent="0.2">
      <c r="A233" s="164" t="s">
        <v>164</v>
      </c>
      <c r="B233" s="165" t="s">
        <v>105</v>
      </c>
      <c r="C233" s="183" t="s">
        <v>106</v>
      </c>
      <c r="D233" s="166"/>
      <c r="E233" s="167"/>
      <c r="F233" s="168"/>
      <c r="G233" s="169">
        <f>SUMIF(AG234:AG246,"&lt;&gt;NOR",G234:G246)</f>
        <v>0</v>
      </c>
      <c r="H233" s="163"/>
      <c r="I233" s="163">
        <f>SUM(I234:I246)</f>
        <v>0</v>
      </c>
      <c r="J233" s="163"/>
      <c r="K233" s="163">
        <f>SUM(K234:K246)</f>
        <v>0</v>
      </c>
      <c r="L233" s="163"/>
      <c r="M233" s="163">
        <f>SUM(M234:M246)</f>
        <v>0</v>
      </c>
      <c r="N233" s="163"/>
      <c r="O233" s="163">
        <f>SUM(O234:O246)</f>
        <v>0</v>
      </c>
      <c r="P233" s="163"/>
      <c r="Q233" s="163">
        <f>SUM(Q234:Q246)</f>
        <v>0</v>
      </c>
      <c r="R233" s="163"/>
      <c r="S233" s="163"/>
      <c r="T233" s="163"/>
      <c r="U233" s="163"/>
      <c r="V233" s="163">
        <f>SUM(V234:V246)</f>
        <v>0</v>
      </c>
      <c r="W233" s="163"/>
      <c r="AG233" t="s">
        <v>165</v>
      </c>
    </row>
    <row r="234" spans="1:60" outlineLevel="1" x14ac:dyDescent="0.2">
      <c r="A234" s="170">
        <v>148</v>
      </c>
      <c r="B234" s="171" t="s">
        <v>517</v>
      </c>
      <c r="C234" s="185" t="s">
        <v>518</v>
      </c>
      <c r="D234" s="172" t="s">
        <v>179</v>
      </c>
      <c r="E234" s="173">
        <v>94.1</v>
      </c>
      <c r="F234" s="174"/>
      <c r="G234" s="175">
        <f>ROUND(E234*F234,2)</f>
        <v>0</v>
      </c>
      <c r="H234" s="160"/>
      <c r="I234" s="159">
        <f>ROUND(E234*H234,2)</f>
        <v>0</v>
      </c>
      <c r="J234" s="160"/>
      <c r="K234" s="159">
        <f>ROUND(E234*J234,2)</f>
        <v>0</v>
      </c>
      <c r="L234" s="159">
        <v>15</v>
      </c>
      <c r="M234" s="159">
        <f>G234*(1+L234/100)</f>
        <v>0</v>
      </c>
      <c r="N234" s="159">
        <v>0</v>
      </c>
      <c r="O234" s="159">
        <f>ROUND(E234*N234,2)</f>
        <v>0</v>
      </c>
      <c r="P234" s="159">
        <v>0</v>
      </c>
      <c r="Q234" s="159">
        <f>ROUND(E234*P234,2)</f>
        <v>0</v>
      </c>
      <c r="R234" s="159"/>
      <c r="S234" s="159" t="s">
        <v>169</v>
      </c>
      <c r="T234" s="159" t="s">
        <v>170</v>
      </c>
      <c r="U234" s="159">
        <v>0</v>
      </c>
      <c r="V234" s="159">
        <f>ROUND(E234*U234,2)</f>
        <v>0</v>
      </c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296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186" t="s">
        <v>519</v>
      </c>
      <c r="D235" s="161"/>
      <c r="E235" s="162">
        <v>94.1</v>
      </c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176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70">
        <v>149</v>
      </c>
      <c r="B236" s="171" t="s">
        <v>520</v>
      </c>
      <c r="C236" s="185" t="s">
        <v>521</v>
      </c>
      <c r="D236" s="172" t="s">
        <v>179</v>
      </c>
      <c r="E236" s="173">
        <v>19.54</v>
      </c>
      <c r="F236" s="174"/>
      <c r="G236" s="175">
        <f>ROUND(E236*F236,2)</f>
        <v>0</v>
      </c>
      <c r="H236" s="160"/>
      <c r="I236" s="159">
        <f>ROUND(E236*H236,2)</f>
        <v>0</v>
      </c>
      <c r="J236" s="160"/>
      <c r="K236" s="159">
        <f>ROUND(E236*J236,2)</f>
        <v>0</v>
      </c>
      <c r="L236" s="159">
        <v>15</v>
      </c>
      <c r="M236" s="159">
        <f>G236*(1+L236/100)</f>
        <v>0</v>
      </c>
      <c r="N236" s="159">
        <v>0</v>
      </c>
      <c r="O236" s="159">
        <f>ROUND(E236*N236,2)</f>
        <v>0</v>
      </c>
      <c r="P236" s="159">
        <v>0</v>
      </c>
      <c r="Q236" s="159">
        <f>ROUND(E236*P236,2)</f>
        <v>0</v>
      </c>
      <c r="R236" s="159"/>
      <c r="S236" s="159" t="s">
        <v>169</v>
      </c>
      <c r="T236" s="159" t="s">
        <v>170</v>
      </c>
      <c r="U236" s="159">
        <v>0</v>
      </c>
      <c r="V236" s="159">
        <f>ROUND(E236*U236,2)</f>
        <v>0</v>
      </c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296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186" t="s">
        <v>522</v>
      </c>
      <c r="D237" s="161"/>
      <c r="E237" s="162">
        <v>19.54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176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70">
        <v>150</v>
      </c>
      <c r="B238" s="171" t="s">
        <v>523</v>
      </c>
      <c r="C238" s="185" t="s">
        <v>524</v>
      </c>
      <c r="D238" s="172" t="s">
        <v>236</v>
      </c>
      <c r="E238" s="173">
        <v>1.4724999999999999</v>
      </c>
      <c r="F238" s="174"/>
      <c r="G238" s="175">
        <f>ROUND(E238*F238,2)</f>
        <v>0</v>
      </c>
      <c r="H238" s="160"/>
      <c r="I238" s="159">
        <f>ROUND(E238*H238,2)</f>
        <v>0</v>
      </c>
      <c r="J238" s="160"/>
      <c r="K238" s="159">
        <f>ROUND(E238*J238,2)</f>
        <v>0</v>
      </c>
      <c r="L238" s="159">
        <v>15</v>
      </c>
      <c r="M238" s="159">
        <f>G238*(1+L238/100)</f>
        <v>0</v>
      </c>
      <c r="N238" s="159">
        <v>0</v>
      </c>
      <c r="O238" s="159">
        <f>ROUND(E238*N238,2)</f>
        <v>0</v>
      </c>
      <c r="P238" s="159">
        <v>0</v>
      </c>
      <c r="Q238" s="159">
        <f>ROUND(E238*P238,2)</f>
        <v>0</v>
      </c>
      <c r="R238" s="159"/>
      <c r="S238" s="159" t="s">
        <v>169</v>
      </c>
      <c r="T238" s="159" t="s">
        <v>170</v>
      </c>
      <c r="U238" s="159">
        <v>0</v>
      </c>
      <c r="V238" s="159">
        <f>ROUND(E238*U238,2)</f>
        <v>0</v>
      </c>
      <c r="W238" s="159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296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186" t="s">
        <v>525</v>
      </c>
      <c r="D239" s="161"/>
      <c r="E239" s="162">
        <v>1.47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176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70">
        <v>151</v>
      </c>
      <c r="B240" s="171" t="s">
        <v>526</v>
      </c>
      <c r="C240" s="185" t="s">
        <v>527</v>
      </c>
      <c r="D240" s="172" t="s">
        <v>179</v>
      </c>
      <c r="E240" s="173">
        <v>25.3</v>
      </c>
      <c r="F240" s="174"/>
      <c r="G240" s="175">
        <f>ROUND(E240*F240,2)</f>
        <v>0</v>
      </c>
      <c r="H240" s="160"/>
      <c r="I240" s="159">
        <f>ROUND(E240*H240,2)</f>
        <v>0</v>
      </c>
      <c r="J240" s="160"/>
      <c r="K240" s="159">
        <f>ROUND(E240*J240,2)</f>
        <v>0</v>
      </c>
      <c r="L240" s="159">
        <v>15</v>
      </c>
      <c r="M240" s="159">
        <f>G240*(1+L240/100)</f>
        <v>0</v>
      </c>
      <c r="N240" s="159">
        <v>0</v>
      </c>
      <c r="O240" s="159">
        <f>ROUND(E240*N240,2)</f>
        <v>0</v>
      </c>
      <c r="P240" s="159">
        <v>0</v>
      </c>
      <c r="Q240" s="159">
        <f>ROUND(E240*P240,2)</f>
        <v>0</v>
      </c>
      <c r="R240" s="159"/>
      <c r="S240" s="159" t="s">
        <v>169</v>
      </c>
      <c r="T240" s="159" t="s">
        <v>170</v>
      </c>
      <c r="U240" s="159">
        <v>0</v>
      </c>
      <c r="V240" s="159">
        <f>ROUND(E240*U240,2)</f>
        <v>0</v>
      </c>
      <c r="W240" s="159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296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57"/>
      <c r="B241" s="158"/>
      <c r="C241" s="186" t="s">
        <v>528</v>
      </c>
      <c r="D241" s="161"/>
      <c r="E241" s="162">
        <v>25.3</v>
      </c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176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ht="22.5" outlineLevel="1" x14ac:dyDescent="0.2">
      <c r="A242" s="170">
        <v>152</v>
      </c>
      <c r="B242" s="171" t="s">
        <v>529</v>
      </c>
      <c r="C242" s="185" t="s">
        <v>530</v>
      </c>
      <c r="D242" s="172" t="s">
        <v>179</v>
      </c>
      <c r="E242" s="173">
        <v>52.14</v>
      </c>
      <c r="F242" s="174"/>
      <c r="G242" s="175">
        <f>ROUND(E242*F242,2)</f>
        <v>0</v>
      </c>
      <c r="H242" s="160"/>
      <c r="I242" s="159">
        <f>ROUND(E242*H242,2)</f>
        <v>0</v>
      </c>
      <c r="J242" s="160"/>
      <c r="K242" s="159">
        <f>ROUND(E242*J242,2)</f>
        <v>0</v>
      </c>
      <c r="L242" s="159">
        <v>15</v>
      </c>
      <c r="M242" s="159">
        <f>G242*(1+L242/100)</f>
        <v>0</v>
      </c>
      <c r="N242" s="159">
        <v>0</v>
      </c>
      <c r="O242" s="159">
        <f>ROUND(E242*N242,2)</f>
        <v>0</v>
      </c>
      <c r="P242" s="159">
        <v>0</v>
      </c>
      <c r="Q242" s="159">
        <f>ROUND(E242*P242,2)</f>
        <v>0</v>
      </c>
      <c r="R242" s="159"/>
      <c r="S242" s="159" t="s">
        <v>169</v>
      </c>
      <c r="T242" s="159" t="s">
        <v>170</v>
      </c>
      <c r="U242" s="159">
        <v>0</v>
      </c>
      <c r="V242" s="159">
        <f>ROUND(E242*U242,2)</f>
        <v>0</v>
      </c>
      <c r="W242" s="159"/>
      <c r="X242" s="15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296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86" t="s">
        <v>531</v>
      </c>
      <c r="D243" s="161"/>
      <c r="E243" s="162">
        <v>52.14</v>
      </c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176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70">
        <v>153</v>
      </c>
      <c r="B244" s="171" t="s">
        <v>532</v>
      </c>
      <c r="C244" s="185" t="s">
        <v>533</v>
      </c>
      <c r="D244" s="172" t="s">
        <v>179</v>
      </c>
      <c r="E244" s="173">
        <v>26.07</v>
      </c>
      <c r="F244" s="174"/>
      <c r="G244" s="175">
        <f>ROUND(E244*F244,2)</f>
        <v>0</v>
      </c>
      <c r="H244" s="160"/>
      <c r="I244" s="159">
        <f>ROUND(E244*H244,2)</f>
        <v>0</v>
      </c>
      <c r="J244" s="160"/>
      <c r="K244" s="159">
        <f>ROUND(E244*J244,2)</f>
        <v>0</v>
      </c>
      <c r="L244" s="159">
        <v>15</v>
      </c>
      <c r="M244" s="159">
        <f>G244*(1+L244/100)</f>
        <v>0</v>
      </c>
      <c r="N244" s="159">
        <v>0</v>
      </c>
      <c r="O244" s="159">
        <f>ROUND(E244*N244,2)</f>
        <v>0</v>
      </c>
      <c r="P244" s="159">
        <v>0</v>
      </c>
      <c r="Q244" s="159">
        <f>ROUND(E244*P244,2)</f>
        <v>0</v>
      </c>
      <c r="R244" s="159"/>
      <c r="S244" s="159" t="s">
        <v>169</v>
      </c>
      <c r="T244" s="159" t="s">
        <v>170</v>
      </c>
      <c r="U244" s="159">
        <v>0</v>
      </c>
      <c r="V244" s="159">
        <f>ROUND(E244*U244,2)</f>
        <v>0</v>
      </c>
      <c r="W244" s="159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296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186" t="s">
        <v>534</v>
      </c>
      <c r="D245" s="161"/>
      <c r="E245" s="162">
        <v>26.07</v>
      </c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176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ht="22.5" outlineLevel="1" x14ac:dyDescent="0.2">
      <c r="A246" s="176">
        <v>154</v>
      </c>
      <c r="B246" s="177" t="s">
        <v>535</v>
      </c>
      <c r="C246" s="184" t="s">
        <v>536</v>
      </c>
      <c r="D246" s="178" t="s">
        <v>174</v>
      </c>
      <c r="E246" s="179">
        <v>1.6897</v>
      </c>
      <c r="F246" s="180"/>
      <c r="G246" s="181">
        <f>ROUND(E246*F246,2)</f>
        <v>0</v>
      </c>
      <c r="H246" s="160"/>
      <c r="I246" s="159">
        <f>ROUND(E246*H246,2)</f>
        <v>0</v>
      </c>
      <c r="J246" s="160"/>
      <c r="K246" s="159">
        <f>ROUND(E246*J246,2)</f>
        <v>0</v>
      </c>
      <c r="L246" s="159">
        <v>15</v>
      </c>
      <c r="M246" s="159">
        <f>G246*(1+L246/100)</f>
        <v>0</v>
      </c>
      <c r="N246" s="159">
        <v>0</v>
      </c>
      <c r="O246" s="159">
        <f>ROUND(E246*N246,2)</f>
        <v>0</v>
      </c>
      <c r="P246" s="159">
        <v>0</v>
      </c>
      <c r="Q246" s="159">
        <f>ROUND(E246*P246,2)</f>
        <v>0</v>
      </c>
      <c r="R246" s="159"/>
      <c r="S246" s="159" t="s">
        <v>169</v>
      </c>
      <c r="T246" s="159" t="s">
        <v>170</v>
      </c>
      <c r="U246" s="159">
        <v>0</v>
      </c>
      <c r="V246" s="159">
        <f>ROUND(E246*U246,2)</f>
        <v>0</v>
      </c>
      <c r="W246" s="159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296</v>
      </c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x14ac:dyDescent="0.2">
      <c r="A247" s="164" t="s">
        <v>164</v>
      </c>
      <c r="B247" s="165" t="s">
        <v>109</v>
      </c>
      <c r="C247" s="183" t="s">
        <v>110</v>
      </c>
      <c r="D247" s="166"/>
      <c r="E247" s="167"/>
      <c r="F247" s="168"/>
      <c r="G247" s="169">
        <f>SUMIF(AG248:AG268,"&lt;&gt;NOR",G248:G268)</f>
        <v>0</v>
      </c>
      <c r="H247" s="163"/>
      <c r="I247" s="163">
        <f>SUM(I248:I268)</f>
        <v>0</v>
      </c>
      <c r="J247" s="163"/>
      <c r="K247" s="163">
        <f>SUM(K248:K268)</f>
        <v>0</v>
      </c>
      <c r="L247" s="163"/>
      <c r="M247" s="163">
        <f>SUM(M248:M268)</f>
        <v>0</v>
      </c>
      <c r="N247" s="163"/>
      <c r="O247" s="163">
        <f>SUM(O248:O268)</f>
        <v>0</v>
      </c>
      <c r="P247" s="163"/>
      <c r="Q247" s="163">
        <f>SUM(Q248:Q268)</f>
        <v>0</v>
      </c>
      <c r="R247" s="163"/>
      <c r="S247" s="163"/>
      <c r="T247" s="163"/>
      <c r="U247" s="163"/>
      <c r="V247" s="163">
        <f>SUM(V248:V268)</f>
        <v>0</v>
      </c>
      <c r="W247" s="163"/>
      <c r="AG247" t="s">
        <v>165</v>
      </c>
    </row>
    <row r="248" spans="1:60" outlineLevel="1" x14ac:dyDescent="0.2">
      <c r="A248" s="176">
        <v>155</v>
      </c>
      <c r="B248" s="177" t="s">
        <v>537</v>
      </c>
      <c r="C248" s="184" t="s">
        <v>538</v>
      </c>
      <c r="D248" s="178" t="s">
        <v>179</v>
      </c>
      <c r="E248" s="179">
        <v>3.15</v>
      </c>
      <c r="F248" s="180"/>
      <c r="G248" s="181">
        <f t="shared" ref="G248:G268" si="42">ROUND(E248*F248,2)</f>
        <v>0</v>
      </c>
      <c r="H248" s="160"/>
      <c r="I248" s="159">
        <f t="shared" ref="I248:I268" si="43">ROUND(E248*H248,2)</f>
        <v>0</v>
      </c>
      <c r="J248" s="160"/>
      <c r="K248" s="159">
        <f t="shared" ref="K248:K268" si="44">ROUND(E248*J248,2)</f>
        <v>0</v>
      </c>
      <c r="L248" s="159">
        <v>15</v>
      </c>
      <c r="M248" s="159">
        <f t="shared" ref="M248:M268" si="45">G248*(1+L248/100)</f>
        <v>0</v>
      </c>
      <c r="N248" s="159">
        <v>0</v>
      </c>
      <c r="O248" s="159">
        <f t="shared" ref="O248:O268" si="46">ROUND(E248*N248,2)</f>
        <v>0</v>
      </c>
      <c r="P248" s="159">
        <v>0</v>
      </c>
      <c r="Q248" s="159">
        <f t="shared" ref="Q248:Q268" si="47">ROUND(E248*P248,2)</f>
        <v>0</v>
      </c>
      <c r="R248" s="159"/>
      <c r="S248" s="159" t="s">
        <v>169</v>
      </c>
      <c r="T248" s="159" t="s">
        <v>170</v>
      </c>
      <c r="U248" s="159">
        <v>0</v>
      </c>
      <c r="V248" s="159">
        <f t="shared" ref="V248:V268" si="48">ROUND(E248*U248,2)</f>
        <v>0</v>
      </c>
      <c r="W248" s="159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296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76">
        <v>156</v>
      </c>
      <c r="B249" s="177" t="s">
        <v>539</v>
      </c>
      <c r="C249" s="184" t="s">
        <v>540</v>
      </c>
      <c r="D249" s="178" t="s">
        <v>179</v>
      </c>
      <c r="E249" s="179">
        <v>3.15</v>
      </c>
      <c r="F249" s="180"/>
      <c r="G249" s="181">
        <f t="shared" si="42"/>
        <v>0</v>
      </c>
      <c r="H249" s="160"/>
      <c r="I249" s="159">
        <f t="shared" si="43"/>
        <v>0</v>
      </c>
      <c r="J249" s="160"/>
      <c r="K249" s="159">
        <f t="shared" si="44"/>
        <v>0</v>
      </c>
      <c r="L249" s="159">
        <v>15</v>
      </c>
      <c r="M249" s="159">
        <f t="shared" si="45"/>
        <v>0</v>
      </c>
      <c r="N249" s="159">
        <v>0</v>
      </c>
      <c r="O249" s="159">
        <f t="shared" si="46"/>
        <v>0</v>
      </c>
      <c r="P249" s="159">
        <v>0</v>
      </c>
      <c r="Q249" s="159">
        <f t="shared" si="47"/>
        <v>0</v>
      </c>
      <c r="R249" s="159"/>
      <c r="S249" s="159" t="s">
        <v>169</v>
      </c>
      <c r="T249" s="159" t="s">
        <v>170</v>
      </c>
      <c r="U249" s="159">
        <v>0</v>
      </c>
      <c r="V249" s="159">
        <f t="shared" si="48"/>
        <v>0</v>
      </c>
      <c r="W249" s="159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296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76">
        <v>157</v>
      </c>
      <c r="B250" s="177" t="s">
        <v>541</v>
      </c>
      <c r="C250" s="184" t="s">
        <v>542</v>
      </c>
      <c r="D250" s="178" t="s">
        <v>168</v>
      </c>
      <c r="E250" s="179">
        <v>1</v>
      </c>
      <c r="F250" s="180"/>
      <c r="G250" s="181">
        <f t="shared" si="42"/>
        <v>0</v>
      </c>
      <c r="H250" s="160"/>
      <c r="I250" s="159">
        <f t="shared" si="43"/>
        <v>0</v>
      </c>
      <c r="J250" s="160"/>
      <c r="K250" s="159">
        <f t="shared" si="44"/>
        <v>0</v>
      </c>
      <c r="L250" s="159">
        <v>15</v>
      </c>
      <c r="M250" s="159">
        <f t="shared" si="45"/>
        <v>0</v>
      </c>
      <c r="N250" s="159">
        <v>0</v>
      </c>
      <c r="O250" s="159">
        <f t="shared" si="46"/>
        <v>0</v>
      </c>
      <c r="P250" s="159">
        <v>0</v>
      </c>
      <c r="Q250" s="159">
        <f t="shared" si="47"/>
        <v>0</v>
      </c>
      <c r="R250" s="159"/>
      <c r="S250" s="159" t="s">
        <v>169</v>
      </c>
      <c r="T250" s="159" t="s">
        <v>170</v>
      </c>
      <c r="U250" s="159">
        <v>0</v>
      </c>
      <c r="V250" s="159">
        <f t="shared" si="48"/>
        <v>0</v>
      </c>
      <c r="W250" s="159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296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76">
        <v>158</v>
      </c>
      <c r="B251" s="177" t="s">
        <v>543</v>
      </c>
      <c r="C251" s="184" t="s">
        <v>544</v>
      </c>
      <c r="D251" s="178" t="s">
        <v>168</v>
      </c>
      <c r="E251" s="179">
        <v>1</v>
      </c>
      <c r="F251" s="180"/>
      <c r="G251" s="181">
        <f t="shared" si="42"/>
        <v>0</v>
      </c>
      <c r="H251" s="160"/>
      <c r="I251" s="159">
        <f t="shared" si="43"/>
        <v>0</v>
      </c>
      <c r="J251" s="160"/>
      <c r="K251" s="159">
        <f t="shared" si="44"/>
        <v>0</v>
      </c>
      <c r="L251" s="159">
        <v>15</v>
      </c>
      <c r="M251" s="159">
        <f t="shared" si="45"/>
        <v>0</v>
      </c>
      <c r="N251" s="159">
        <v>0</v>
      </c>
      <c r="O251" s="159">
        <f t="shared" si="46"/>
        <v>0</v>
      </c>
      <c r="P251" s="159">
        <v>0</v>
      </c>
      <c r="Q251" s="159">
        <f t="shared" si="47"/>
        <v>0</v>
      </c>
      <c r="R251" s="159"/>
      <c r="S251" s="159" t="s">
        <v>169</v>
      </c>
      <c r="T251" s="159" t="s">
        <v>170</v>
      </c>
      <c r="U251" s="159">
        <v>0</v>
      </c>
      <c r="V251" s="159">
        <f t="shared" si="48"/>
        <v>0</v>
      </c>
      <c r="W251" s="159"/>
      <c r="X251" s="15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296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76">
        <v>159</v>
      </c>
      <c r="B252" s="177" t="s">
        <v>545</v>
      </c>
      <c r="C252" s="184" t="s">
        <v>546</v>
      </c>
      <c r="D252" s="178" t="s">
        <v>191</v>
      </c>
      <c r="E252" s="179">
        <v>1.1499999999999999</v>
      </c>
      <c r="F252" s="180"/>
      <c r="G252" s="181">
        <f t="shared" si="42"/>
        <v>0</v>
      </c>
      <c r="H252" s="160"/>
      <c r="I252" s="159">
        <f t="shared" si="43"/>
        <v>0</v>
      </c>
      <c r="J252" s="160"/>
      <c r="K252" s="159">
        <f t="shared" si="44"/>
        <v>0</v>
      </c>
      <c r="L252" s="159">
        <v>15</v>
      </c>
      <c r="M252" s="159">
        <f t="shared" si="45"/>
        <v>0</v>
      </c>
      <c r="N252" s="159">
        <v>0</v>
      </c>
      <c r="O252" s="159">
        <f t="shared" si="46"/>
        <v>0</v>
      </c>
      <c r="P252" s="159">
        <v>0</v>
      </c>
      <c r="Q252" s="159">
        <f t="shared" si="47"/>
        <v>0</v>
      </c>
      <c r="R252" s="159"/>
      <c r="S252" s="159" t="s">
        <v>169</v>
      </c>
      <c r="T252" s="159" t="s">
        <v>170</v>
      </c>
      <c r="U252" s="159">
        <v>0</v>
      </c>
      <c r="V252" s="159">
        <f t="shared" si="48"/>
        <v>0</v>
      </c>
      <c r="W252" s="159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296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ht="22.5" outlineLevel="1" x14ac:dyDescent="0.2">
      <c r="A253" s="176">
        <v>160</v>
      </c>
      <c r="B253" s="177" t="s">
        <v>547</v>
      </c>
      <c r="C253" s="184" t="s">
        <v>548</v>
      </c>
      <c r="D253" s="178" t="s">
        <v>168</v>
      </c>
      <c r="E253" s="179">
        <v>1</v>
      </c>
      <c r="F253" s="180"/>
      <c r="G253" s="181">
        <f t="shared" si="42"/>
        <v>0</v>
      </c>
      <c r="H253" s="160"/>
      <c r="I253" s="159">
        <f t="shared" si="43"/>
        <v>0</v>
      </c>
      <c r="J253" s="160"/>
      <c r="K253" s="159">
        <f t="shared" si="44"/>
        <v>0</v>
      </c>
      <c r="L253" s="159">
        <v>15</v>
      </c>
      <c r="M253" s="159">
        <f t="shared" si="45"/>
        <v>0</v>
      </c>
      <c r="N253" s="159">
        <v>0</v>
      </c>
      <c r="O253" s="159">
        <f t="shared" si="46"/>
        <v>0</v>
      </c>
      <c r="P253" s="159">
        <v>0</v>
      </c>
      <c r="Q253" s="159">
        <f t="shared" si="47"/>
        <v>0</v>
      </c>
      <c r="R253" s="159"/>
      <c r="S253" s="159" t="s">
        <v>169</v>
      </c>
      <c r="T253" s="159" t="s">
        <v>170</v>
      </c>
      <c r="U253" s="159">
        <v>0</v>
      </c>
      <c r="V253" s="159">
        <f t="shared" si="48"/>
        <v>0</v>
      </c>
      <c r="W253" s="159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186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ht="22.5" outlineLevel="1" x14ac:dyDescent="0.2">
      <c r="A254" s="176">
        <v>161</v>
      </c>
      <c r="B254" s="177" t="s">
        <v>549</v>
      </c>
      <c r="C254" s="184" t="s">
        <v>550</v>
      </c>
      <c r="D254" s="178" t="s">
        <v>168</v>
      </c>
      <c r="E254" s="179">
        <v>1</v>
      </c>
      <c r="F254" s="180"/>
      <c r="G254" s="181">
        <f t="shared" si="42"/>
        <v>0</v>
      </c>
      <c r="H254" s="160"/>
      <c r="I254" s="159">
        <f t="shared" si="43"/>
        <v>0</v>
      </c>
      <c r="J254" s="160"/>
      <c r="K254" s="159">
        <f t="shared" si="44"/>
        <v>0</v>
      </c>
      <c r="L254" s="159">
        <v>15</v>
      </c>
      <c r="M254" s="159">
        <f t="shared" si="45"/>
        <v>0</v>
      </c>
      <c r="N254" s="159">
        <v>0</v>
      </c>
      <c r="O254" s="159">
        <f t="shared" si="46"/>
        <v>0</v>
      </c>
      <c r="P254" s="159">
        <v>0</v>
      </c>
      <c r="Q254" s="159">
        <f t="shared" si="47"/>
        <v>0</v>
      </c>
      <c r="R254" s="159"/>
      <c r="S254" s="159" t="s">
        <v>169</v>
      </c>
      <c r="T254" s="159" t="s">
        <v>170</v>
      </c>
      <c r="U254" s="159">
        <v>0</v>
      </c>
      <c r="V254" s="159">
        <f t="shared" si="48"/>
        <v>0</v>
      </c>
      <c r="W254" s="159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186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ht="22.5" outlineLevel="1" x14ac:dyDescent="0.2">
      <c r="A255" s="176">
        <v>162</v>
      </c>
      <c r="B255" s="177" t="s">
        <v>551</v>
      </c>
      <c r="C255" s="184" t="s">
        <v>552</v>
      </c>
      <c r="D255" s="178" t="s">
        <v>168</v>
      </c>
      <c r="E255" s="179">
        <v>1</v>
      </c>
      <c r="F255" s="180"/>
      <c r="G255" s="181">
        <f t="shared" si="42"/>
        <v>0</v>
      </c>
      <c r="H255" s="160"/>
      <c r="I255" s="159">
        <f t="shared" si="43"/>
        <v>0</v>
      </c>
      <c r="J255" s="160"/>
      <c r="K255" s="159">
        <f t="shared" si="44"/>
        <v>0</v>
      </c>
      <c r="L255" s="159">
        <v>15</v>
      </c>
      <c r="M255" s="159">
        <f t="shared" si="45"/>
        <v>0</v>
      </c>
      <c r="N255" s="159">
        <v>0</v>
      </c>
      <c r="O255" s="159">
        <f t="shared" si="46"/>
        <v>0</v>
      </c>
      <c r="P255" s="159">
        <v>0</v>
      </c>
      <c r="Q255" s="159">
        <f t="shared" si="47"/>
        <v>0</v>
      </c>
      <c r="R255" s="159"/>
      <c r="S255" s="159" t="s">
        <v>169</v>
      </c>
      <c r="T255" s="159" t="s">
        <v>170</v>
      </c>
      <c r="U255" s="159">
        <v>0</v>
      </c>
      <c r="V255" s="159">
        <f t="shared" si="48"/>
        <v>0</v>
      </c>
      <c r="W255" s="159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186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ht="33.75" outlineLevel="1" x14ac:dyDescent="0.2">
      <c r="A256" s="176">
        <v>163</v>
      </c>
      <c r="B256" s="177" t="s">
        <v>553</v>
      </c>
      <c r="C256" s="184" t="s">
        <v>554</v>
      </c>
      <c r="D256" s="178" t="s">
        <v>168</v>
      </c>
      <c r="E256" s="179">
        <v>1</v>
      </c>
      <c r="F256" s="180"/>
      <c r="G256" s="181">
        <f t="shared" si="42"/>
        <v>0</v>
      </c>
      <c r="H256" s="160"/>
      <c r="I256" s="159">
        <f t="shared" si="43"/>
        <v>0</v>
      </c>
      <c r="J256" s="160"/>
      <c r="K256" s="159">
        <f t="shared" si="44"/>
        <v>0</v>
      </c>
      <c r="L256" s="159">
        <v>15</v>
      </c>
      <c r="M256" s="159">
        <f t="shared" si="45"/>
        <v>0</v>
      </c>
      <c r="N256" s="159">
        <v>0</v>
      </c>
      <c r="O256" s="159">
        <f t="shared" si="46"/>
        <v>0</v>
      </c>
      <c r="P256" s="159">
        <v>0</v>
      </c>
      <c r="Q256" s="159">
        <f t="shared" si="47"/>
        <v>0</v>
      </c>
      <c r="R256" s="159"/>
      <c r="S256" s="159" t="s">
        <v>169</v>
      </c>
      <c r="T256" s="159" t="s">
        <v>170</v>
      </c>
      <c r="U256" s="159">
        <v>0</v>
      </c>
      <c r="V256" s="159">
        <f t="shared" si="48"/>
        <v>0</v>
      </c>
      <c r="W256" s="159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186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ht="22.5" outlineLevel="1" x14ac:dyDescent="0.2">
      <c r="A257" s="176">
        <v>164</v>
      </c>
      <c r="B257" s="177" t="s">
        <v>555</v>
      </c>
      <c r="C257" s="184" t="s">
        <v>556</v>
      </c>
      <c r="D257" s="178" t="s">
        <v>191</v>
      </c>
      <c r="E257" s="179">
        <v>1.145</v>
      </c>
      <c r="F257" s="180"/>
      <c r="G257" s="181">
        <f t="shared" si="42"/>
        <v>0</v>
      </c>
      <c r="H257" s="160"/>
      <c r="I257" s="159">
        <f t="shared" si="43"/>
        <v>0</v>
      </c>
      <c r="J257" s="160"/>
      <c r="K257" s="159">
        <f t="shared" si="44"/>
        <v>0</v>
      </c>
      <c r="L257" s="159">
        <v>15</v>
      </c>
      <c r="M257" s="159">
        <f t="shared" si="45"/>
        <v>0</v>
      </c>
      <c r="N257" s="159">
        <v>0</v>
      </c>
      <c r="O257" s="159">
        <f t="shared" si="46"/>
        <v>0</v>
      </c>
      <c r="P257" s="159">
        <v>0</v>
      </c>
      <c r="Q257" s="159">
        <f t="shared" si="47"/>
        <v>0</v>
      </c>
      <c r="R257" s="159"/>
      <c r="S257" s="159" t="s">
        <v>169</v>
      </c>
      <c r="T257" s="159" t="s">
        <v>170</v>
      </c>
      <c r="U257" s="159">
        <v>0</v>
      </c>
      <c r="V257" s="159">
        <f t="shared" si="48"/>
        <v>0</v>
      </c>
      <c r="W257" s="159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186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ht="22.5" outlineLevel="1" x14ac:dyDescent="0.2">
      <c r="A258" s="176">
        <v>165</v>
      </c>
      <c r="B258" s="177" t="s">
        <v>557</v>
      </c>
      <c r="C258" s="184" t="s">
        <v>558</v>
      </c>
      <c r="D258" s="178" t="s">
        <v>168</v>
      </c>
      <c r="E258" s="179">
        <v>1</v>
      </c>
      <c r="F258" s="180"/>
      <c r="G258" s="181">
        <f t="shared" si="42"/>
        <v>0</v>
      </c>
      <c r="H258" s="160"/>
      <c r="I258" s="159">
        <f t="shared" si="43"/>
        <v>0</v>
      </c>
      <c r="J258" s="160"/>
      <c r="K258" s="159">
        <f t="shared" si="44"/>
        <v>0</v>
      </c>
      <c r="L258" s="159">
        <v>15</v>
      </c>
      <c r="M258" s="159">
        <f t="shared" si="45"/>
        <v>0</v>
      </c>
      <c r="N258" s="159">
        <v>0</v>
      </c>
      <c r="O258" s="159">
        <f t="shared" si="46"/>
        <v>0</v>
      </c>
      <c r="P258" s="159">
        <v>0</v>
      </c>
      <c r="Q258" s="159">
        <f t="shared" si="47"/>
        <v>0</v>
      </c>
      <c r="R258" s="159"/>
      <c r="S258" s="159" t="s">
        <v>169</v>
      </c>
      <c r="T258" s="159" t="s">
        <v>170</v>
      </c>
      <c r="U258" s="159">
        <v>0</v>
      </c>
      <c r="V258" s="159">
        <f t="shared" si="48"/>
        <v>0</v>
      </c>
      <c r="W258" s="159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296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ht="22.5" outlineLevel="1" x14ac:dyDescent="0.2">
      <c r="A259" s="176">
        <v>166</v>
      </c>
      <c r="B259" s="177" t="s">
        <v>559</v>
      </c>
      <c r="C259" s="184" t="s">
        <v>560</v>
      </c>
      <c r="D259" s="178" t="s">
        <v>168</v>
      </c>
      <c r="E259" s="179">
        <v>2</v>
      </c>
      <c r="F259" s="180"/>
      <c r="G259" s="181">
        <f t="shared" si="42"/>
        <v>0</v>
      </c>
      <c r="H259" s="160"/>
      <c r="I259" s="159">
        <f t="shared" si="43"/>
        <v>0</v>
      </c>
      <c r="J259" s="160"/>
      <c r="K259" s="159">
        <f t="shared" si="44"/>
        <v>0</v>
      </c>
      <c r="L259" s="159">
        <v>15</v>
      </c>
      <c r="M259" s="159">
        <f t="shared" si="45"/>
        <v>0</v>
      </c>
      <c r="N259" s="159">
        <v>0</v>
      </c>
      <c r="O259" s="159">
        <f t="shared" si="46"/>
        <v>0</v>
      </c>
      <c r="P259" s="159">
        <v>0</v>
      </c>
      <c r="Q259" s="159">
        <f t="shared" si="47"/>
        <v>0</v>
      </c>
      <c r="R259" s="159"/>
      <c r="S259" s="159" t="s">
        <v>169</v>
      </c>
      <c r="T259" s="159" t="s">
        <v>170</v>
      </c>
      <c r="U259" s="159">
        <v>0</v>
      </c>
      <c r="V259" s="159">
        <f t="shared" si="48"/>
        <v>0</v>
      </c>
      <c r="W259" s="159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296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ht="22.5" outlineLevel="1" x14ac:dyDescent="0.2">
      <c r="A260" s="176">
        <v>167</v>
      </c>
      <c r="B260" s="177" t="s">
        <v>561</v>
      </c>
      <c r="C260" s="184" t="s">
        <v>562</v>
      </c>
      <c r="D260" s="178" t="s">
        <v>168</v>
      </c>
      <c r="E260" s="179">
        <v>1</v>
      </c>
      <c r="F260" s="180"/>
      <c r="G260" s="181">
        <f t="shared" si="42"/>
        <v>0</v>
      </c>
      <c r="H260" s="160"/>
      <c r="I260" s="159">
        <f t="shared" si="43"/>
        <v>0</v>
      </c>
      <c r="J260" s="160"/>
      <c r="K260" s="159">
        <f t="shared" si="44"/>
        <v>0</v>
      </c>
      <c r="L260" s="159">
        <v>15</v>
      </c>
      <c r="M260" s="159">
        <f t="shared" si="45"/>
        <v>0</v>
      </c>
      <c r="N260" s="159">
        <v>0</v>
      </c>
      <c r="O260" s="159">
        <f t="shared" si="46"/>
        <v>0</v>
      </c>
      <c r="P260" s="159">
        <v>0</v>
      </c>
      <c r="Q260" s="159">
        <f t="shared" si="47"/>
        <v>0</v>
      </c>
      <c r="R260" s="159"/>
      <c r="S260" s="159" t="s">
        <v>169</v>
      </c>
      <c r="T260" s="159" t="s">
        <v>170</v>
      </c>
      <c r="U260" s="159">
        <v>0</v>
      </c>
      <c r="V260" s="159">
        <f t="shared" si="48"/>
        <v>0</v>
      </c>
      <c r="W260" s="159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296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ht="22.5" outlineLevel="1" x14ac:dyDescent="0.2">
      <c r="A261" s="176">
        <v>168</v>
      </c>
      <c r="B261" s="177" t="s">
        <v>563</v>
      </c>
      <c r="C261" s="184" t="s">
        <v>564</v>
      </c>
      <c r="D261" s="178" t="s">
        <v>168</v>
      </c>
      <c r="E261" s="179">
        <v>1</v>
      </c>
      <c r="F261" s="180"/>
      <c r="G261" s="181">
        <f t="shared" si="42"/>
        <v>0</v>
      </c>
      <c r="H261" s="160"/>
      <c r="I261" s="159">
        <f t="shared" si="43"/>
        <v>0</v>
      </c>
      <c r="J261" s="160"/>
      <c r="K261" s="159">
        <f t="shared" si="44"/>
        <v>0</v>
      </c>
      <c r="L261" s="159">
        <v>15</v>
      </c>
      <c r="M261" s="159">
        <f t="shared" si="45"/>
        <v>0</v>
      </c>
      <c r="N261" s="159">
        <v>0</v>
      </c>
      <c r="O261" s="159">
        <f t="shared" si="46"/>
        <v>0</v>
      </c>
      <c r="P261" s="159">
        <v>0</v>
      </c>
      <c r="Q261" s="159">
        <f t="shared" si="47"/>
        <v>0</v>
      </c>
      <c r="R261" s="159"/>
      <c r="S261" s="159" t="s">
        <v>169</v>
      </c>
      <c r="T261" s="159" t="s">
        <v>170</v>
      </c>
      <c r="U261" s="159">
        <v>0</v>
      </c>
      <c r="V261" s="159">
        <f t="shared" si="48"/>
        <v>0</v>
      </c>
      <c r="W261" s="159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186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ht="33.75" outlineLevel="1" x14ac:dyDescent="0.2">
      <c r="A262" s="176">
        <v>169</v>
      </c>
      <c r="B262" s="177" t="s">
        <v>565</v>
      </c>
      <c r="C262" s="184" t="s">
        <v>566</v>
      </c>
      <c r="D262" s="178" t="s">
        <v>168</v>
      </c>
      <c r="E262" s="179">
        <v>1</v>
      </c>
      <c r="F262" s="180"/>
      <c r="G262" s="181">
        <f t="shared" si="42"/>
        <v>0</v>
      </c>
      <c r="H262" s="160"/>
      <c r="I262" s="159">
        <f t="shared" si="43"/>
        <v>0</v>
      </c>
      <c r="J262" s="160"/>
      <c r="K262" s="159">
        <f t="shared" si="44"/>
        <v>0</v>
      </c>
      <c r="L262" s="159">
        <v>15</v>
      </c>
      <c r="M262" s="159">
        <f t="shared" si="45"/>
        <v>0</v>
      </c>
      <c r="N262" s="159">
        <v>0</v>
      </c>
      <c r="O262" s="159">
        <f t="shared" si="46"/>
        <v>0</v>
      </c>
      <c r="P262" s="159">
        <v>0</v>
      </c>
      <c r="Q262" s="159">
        <f t="shared" si="47"/>
        <v>0</v>
      </c>
      <c r="R262" s="159"/>
      <c r="S262" s="159" t="s">
        <v>169</v>
      </c>
      <c r="T262" s="159" t="s">
        <v>170</v>
      </c>
      <c r="U262" s="159">
        <v>0</v>
      </c>
      <c r="V262" s="159">
        <f t="shared" si="48"/>
        <v>0</v>
      </c>
      <c r="W262" s="159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186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ht="22.5" outlineLevel="1" x14ac:dyDescent="0.2">
      <c r="A263" s="176">
        <v>170</v>
      </c>
      <c r="B263" s="177" t="s">
        <v>567</v>
      </c>
      <c r="C263" s="184" t="s">
        <v>568</v>
      </c>
      <c r="D263" s="178" t="s">
        <v>168</v>
      </c>
      <c r="E263" s="179">
        <v>1</v>
      </c>
      <c r="F263" s="180"/>
      <c r="G263" s="181">
        <f t="shared" si="42"/>
        <v>0</v>
      </c>
      <c r="H263" s="160"/>
      <c r="I263" s="159">
        <f t="shared" si="43"/>
        <v>0</v>
      </c>
      <c r="J263" s="160"/>
      <c r="K263" s="159">
        <f t="shared" si="44"/>
        <v>0</v>
      </c>
      <c r="L263" s="159">
        <v>15</v>
      </c>
      <c r="M263" s="159">
        <f t="shared" si="45"/>
        <v>0</v>
      </c>
      <c r="N263" s="159">
        <v>0</v>
      </c>
      <c r="O263" s="159">
        <f t="shared" si="46"/>
        <v>0</v>
      </c>
      <c r="P263" s="159">
        <v>0</v>
      </c>
      <c r="Q263" s="159">
        <f t="shared" si="47"/>
        <v>0</v>
      </c>
      <c r="R263" s="159"/>
      <c r="S263" s="159" t="s">
        <v>169</v>
      </c>
      <c r="T263" s="159" t="s">
        <v>170</v>
      </c>
      <c r="U263" s="159">
        <v>0</v>
      </c>
      <c r="V263" s="159">
        <f t="shared" si="48"/>
        <v>0</v>
      </c>
      <c r="W263" s="159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296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ht="22.5" outlineLevel="1" x14ac:dyDescent="0.2">
      <c r="A264" s="176">
        <v>171</v>
      </c>
      <c r="B264" s="177" t="s">
        <v>569</v>
      </c>
      <c r="C264" s="184" t="s">
        <v>570</v>
      </c>
      <c r="D264" s="178" t="s">
        <v>168</v>
      </c>
      <c r="E264" s="179">
        <v>1</v>
      </c>
      <c r="F264" s="180"/>
      <c r="G264" s="181">
        <f t="shared" si="42"/>
        <v>0</v>
      </c>
      <c r="H264" s="160"/>
      <c r="I264" s="159">
        <f t="shared" si="43"/>
        <v>0</v>
      </c>
      <c r="J264" s="160"/>
      <c r="K264" s="159">
        <f t="shared" si="44"/>
        <v>0</v>
      </c>
      <c r="L264" s="159">
        <v>15</v>
      </c>
      <c r="M264" s="159">
        <f t="shared" si="45"/>
        <v>0</v>
      </c>
      <c r="N264" s="159">
        <v>0</v>
      </c>
      <c r="O264" s="159">
        <f t="shared" si="46"/>
        <v>0</v>
      </c>
      <c r="P264" s="159">
        <v>0</v>
      </c>
      <c r="Q264" s="159">
        <f t="shared" si="47"/>
        <v>0</v>
      </c>
      <c r="R264" s="159"/>
      <c r="S264" s="159" t="s">
        <v>169</v>
      </c>
      <c r="T264" s="159" t="s">
        <v>170</v>
      </c>
      <c r="U264" s="159">
        <v>0</v>
      </c>
      <c r="V264" s="159">
        <f t="shared" si="48"/>
        <v>0</v>
      </c>
      <c r="W264" s="159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296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ht="22.5" outlineLevel="1" x14ac:dyDescent="0.2">
      <c r="A265" s="176">
        <v>172</v>
      </c>
      <c r="B265" s="177" t="s">
        <v>571</v>
      </c>
      <c r="C265" s="184" t="s">
        <v>572</v>
      </c>
      <c r="D265" s="178" t="s">
        <v>168</v>
      </c>
      <c r="E265" s="179">
        <v>1</v>
      </c>
      <c r="F265" s="180"/>
      <c r="G265" s="181">
        <f t="shared" si="42"/>
        <v>0</v>
      </c>
      <c r="H265" s="160"/>
      <c r="I265" s="159">
        <f t="shared" si="43"/>
        <v>0</v>
      </c>
      <c r="J265" s="160"/>
      <c r="K265" s="159">
        <f t="shared" si="44"/>
        <v>0</v>
      </c>
      <c r="L265" s="159">
        <v>15</v>
      </c>
      <c r="M265" s="159">
        <f t="shared" si="45"/>
        <v>0</v>
      </c>
      <c r="N265" s="159">
        <v>0</v>
      </c>
      <c r="O265" s="159">
        <f t="shared" si="46"/>
        <v>0</v>
      </c>
      <c r="P265" s="159">
        <v>0</v>
      </c>
      <c r="Q265" s="159">
        <f t="shared" si="47"/>
        <v>0</v>
      </c>
      <c r="R265" s="159"/>
      <c r="S265" s="159" t="s">
        <v>169</v>
      </c>
      <c r="T265" s="159" t="s">
        <v>170</v>
      </c>
      <c r="U265" s="159">
        <v>0</v>
      </c>
      <c r="V265" s="159">
        <f t="shared" si="48"/>
        <v>0</v>
      </c>
      <c r="W265" s="159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296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ht="22.5" outlineLevel="1" x14ac:dyDescent="0.2">
      <c r="A266" s="176">
        <v>173</v>
      </c>
      <c r="B266" s="177" t="s">
        <v>573</v>
      </c>
      <c r="C266" s="184" t="s">
        <v>574</v>
      </c>
      <c r="D266" s="178" t="s">
        <v>168</v>
      </c>
      <c r="E266" s="179">
        <v>1</v>
      </c>
      <c r="F266" s="180"/>
      <c r="G266" s="181">
        <f t="shared" si="42"/>
        <v>0</v>
      </c>
      <c r="H266" s="160"/>
      <c r="I266" s="159">
        <f t="shared" si="43"/>
        <v>0</v>
      </c>
      <c r="J266" s="160"/>
      <c r="K266" s="159">
        <f t="shared" si="44"/>
        <v>0</v>
      </c>
      <c r="L266" s="159">
        <v>15</v>
      </c>
      <c r="M266" s="159">
        <f t="shared" si="45"/>
        <v>0</v>
      </c>
      <c r="N266" s="159">
        <v>0</v>
      </c>
      <c r="O266" s="159">
        <f t="shared" si="46"/>
        <v>0</v>
      </c>
      <c r="P266" s="159">
        <v>0</v>
      </c>
      <c r="Q266" s="159">
        <f t="shared" si="47"/>
        <v>0</v>
      </c>
      <c r="R266" s="159"/>
      <c r="S266" s="159" t="s">
        <v>169</v>
      </c>
      <c r="T266" s="159" t="s">
        <v>170</v>
      </c>
      <c r="U266" s="159">
        <v>0</v>
      </c>
      <c r="V266" s="159">
        <f t="shared" si="48"/>
        <v>0</v>
      </c>
      <c r="W266" s="159"/>
      <c r="X266" s="15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296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ht="22.5" outlineLevel="1" x14ac:dyDescent="0.2">
      <c r="A267" s="176">
        <v>174</v>
      </c>
      <c r="B267" s="177" t="s">
        <v>575</v>
      </c>
      <c r="C267" s="184" t="s">
        <v>576</v>
      </c>
      <c r="D267" s="178" t="s">
        <v>168</v>
      </c>
      <c r="E267" s="179">
        <v>1</v>
      </c>
      <c r="F267" s="180"/>
      <c r="G267" s="181">
        <f t="shared" si="42"/>
        <v>0</v>
      </c>
      <c r="H267" s="160"/>
      <c r="I267" s="159">
        <f t="shared" si="43"/>
        <v>0</v>
      </c>
      <c r="J267" s="160"/>
      <c r="K267" s="159">
        <f t="shared" si="44"/>
        <v>0</v>
      </c>
      <c r="L267" s="159">
        <v>15</v>
      </c>
      <c r="M267" s="159">
        <f t="shared" si="45"/>
        <v>0</v>
      </c>
      <c r="N267" s="159">
        <v>0</v>
      </c>
      <c r="O267" s="159">
        <f t="shared" si="46"/>
        <v>0</v>
      </c>
      <c r="P267" s="159">
        <v>0</v>
      </c>
      <c r="Q267" s="159">
        <f t="shared" si="47"/>
        <v>0</v>
      </c>
      <c r="R267" s="159"/>
      <c r="S267" s="159" t="s">
        <v>169</v>
      </c>
      <c r="T267" s="159" t="s">
        <v>170</v>
      </c>
      <c r="U267" s="159">
        <v>0</v>
      </c>
      <c r="V267" s="159">
        <f t="shared" si="48"/>
        <v>0</v>
      </c>
      <c r="W267" s="159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296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76">
        <v>175</v>
      </c>
      <c r="B268" s="177" t="s">
        <v>577</v>
      </c>
      <c r="C268" s="184" t="s">
        <v>578</v>
      </c>
      <c r="D268" s="178" t="s">
        <v>0</v>
      </c>
      <c r="E268" s="179">
        <v>874.82470000000001</v>
      </c>
      <c r="F268" s="180"/>
      <c r="G268" s="181">
        <f t="shared" si="42"/>
        <v>0</v>
      </c>
      <c r="H268" s="160"/>
      <c r="I268" s="159">
        <f t="shared" si="43"/>
        <v>0</v>
      </c>
      <c r="J268" s="160"/>
      <c r="K268" s="159">
        <f t="shared" si="44"/>
        <v>0</v>
      </c>
      <c r="L268" s="159">
        <v>15</v>
      </c>
      <c r="M268" s="159">
        <f t="shared" si="45"/>
        <v>0</v>
      </c>
      <c r="N268" s="159">
        <v>0</v>
      </c>
      <c r="O268" s="159">
        <f t="shared" si="46"/>
        <v>0</v>
      </c>
      <c r="P268" s="159">
        <v>0</v>
      </c>
      <c r="Q268" s="159">
        <f t="shared" si="47"/>
        <v>0</v>
      </c>
      <c r="R268" s="159"/>
      <c r="S268" s="159" t="s">
        <v>169</v>
      </c>
      <c r="T268" s="159" t="s">
        <v>170</v>
      </c>
      <c r="U268" s="159">
        <v>0</v>
      </c>
      <c r="V268" s="159">
        <f t="shared" si="48"/>
        <v>0</v>
      </c>
      <c r="W268" s="159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296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x14ac:dyDescent="0.2">
      <c r="A269" s="164" t="s">
        <v>164</v>
      </c>
      <c r="B269" s="165" t="s">
        <v>111</v>
      </c>
      <c r="C269" s="183" t="s">
        <v>112</v>
      </c>
      <c r="D269" s="166"/>
      <c r="E269" s="167"/>
      <c r="F269" s="168"/>
      <c r="G269" s="169">
        <f>SUMIF(AG270:AG285,"&lt;&gt;NOR",G270:G285)</f>
        <v>0</v>
      </c>
      <c r="H269" s="163"/>
      <c r="I269" s="163">
        <f>SUM(I270:I285)</f>
        <v>0</v>
      </c>
      <c r="J269" s="163"/>
      <c r="K269" s="163">
        <f>SUM(K270:K285)</f>
        <v>0</v>
      </c>
      <c r="L269" s="163"/>
      <c r="M269" s="163">
        <f>SUM(M270:M285)</f>
        <v>0</v>
      </c>
      <c r="N269" s="163"/>
      <c r="O269" s="163">
        <f>SUM(O270:O285)</f>
        <v>0</v>
      </c>
      <c r="P269" s="163"/>
      <c r="Q269" s="163">
        <f>SUM(Q270:Q285)</f>
        <v>0</v>
      </c>
      <c r="R269" s="163"/>
      <c r="S269" s="163"/>
      <c r="T269" s="163"/>
      <c r="U269" s="163"/>
      <c r="V269" s="163">
        <f>SUM(V270:V285)</f>
        <v>0</v>
      </c>
      <c r="W269" s="163"/>
      <c r="AG269" t="s">
        <v>165</v>
      </c>
    </row>
    <row r="270" spans="1:60" outlineLevel="1" x14ac:dyDescent="0.2">
      <c r="A270" s="170">
        <v>176</v>
      </c>
      <c r="B270" s="171" t="s">
        <v>579</v>
      </c>
      <c r="C270" s="185" t="s">
        <v>580</v>
      </c>
      <c r="D270" s="172" t="s">
        <v>191</v>
      </c>
      <c r="E270" s="173">
        <v>15.725</v>
      </c>
      <c r="F270" s="174"/>
      <c r="G270" s="175">
        <f>ROUND(E270*F270,2)</f>
        <v>0</v>
      </c>
      <c r="H270" s="160"/>
      <c r="I270" s="159">
        <f>ROUND(E270*H270,2)</f>
        <v>0</v>
      </c>
      <c r="J270" s="160"/>
      <c r="K270" s="159">
        <f>ROUND(E270*J270,2)</f>
        <v>0</v>
      </c>
      <c r="L270" s="159">
        <v>15</v>
      </c>
      <c r="M270" s="159">
        <f>G270*(1+L270/100)</f>
        <v>0</v>
      </c>
      <c r="N270" s="159">
        <v>0</v>
      </c>
      <c r="O270" s="159">
        <f>ROUND(E270*N270,2)</f>
        <v>0</v>
      </c>
      <c r="P270" s="159">
        <v>0</v>
      </c>
      <c r="Q270" s="159">
        <f>ROUND(E270*P270,2)</f>
        <v>0</v>
      </c>
      <c r="R270" s="159"/>
      <c r="S270" s="159" t="s">
        <v>169</v>
      </c>
      <c r="T270" s="159" t="s">
        <v>170</v>
      </c>
      <c r="U270" s="159">
        <v>0</v>
      </c>
      <c r="V270" s="159">
        <f>ROUND(E270*U270,2)</f>
        <v>0</v>
      </c>
      <c r="W270" s="159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296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7"/>
      <c r="B271" s="158"/>
      <c r="C271" s="186" t="s">
        <v>581</v>
      </c>
      <c r="D271" s="161"/>
      <c r="E271" s="162">
        <v>15.72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176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1" x14ac:dyDescent="0.2">
      <c r="A272" s="176">
        <v>177</v>
      </c>
      <c r="B272" s="177" t="s">
        <v>582</v>
      </c>
      <c r="C272" s="184" t="s">
        <v>583</v>
      </c>
      <c r="D272" s="178" t="s">
        <v>179</v>
      </c>
      <c r="E272" s="179">
        <v>6.65</v>
      </c>
      <c r="F272" s="180"/>
      <c r="G272" s="181">
        <f>ROUND(E272*F272,2)</f>
        <v>0</v>
      </c>
      <c r="H272" s="160"/>
      <c r="I272" s="159">
        <f>ROUND(E272*H272,2)</f>
        <v>0</v>
      </c>
      <c r="J272" s="160"/>
      <c r="K272" s="159">
        <f>ROUND(E272*J272,2)</f>
        <v>0</v>
      </c>
      <c r="L272" s="159">
        <v>15</v>
      </c>
      <c r="M272" s="159">
        <f>G272*(1+L272/100)</f>
        <v>0</v>
      </c>
      <c r="N272" s="159">
        <v>0</v>
      </c>
      <c r="O272" s="159">
        <f>ROUND(E272*N272,2)</f>
        <v>0</v>
      </c>
      <c r="P272" s="159">
        <v>0</v>
      </c>
      <c r="Q272" s="159">
        <f>ROUND(E272*P272,2)</f>
        <v>0</v>
      </c>
      <c r="R272" s="159"/>
      <c r="S272" s="159" t="s">
        <v>169</v>
      </c>
      <c r="T272" s="159" t="s">
        <v>170</v>
      </c>
      <c r="U272" s="159">
        <v>0</v>
      </c>
      <c r="V272" s="159">
        <f>ROUND(E272*U272,2)</f>
        <v>0</v>
      </c>
      <c r="W272" s="159"/>
      <c r="X272" s="15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296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2.5" outlineLevel="1" x14ac:dyDescent="0.2">
      <c r="A273" s="176">
        <v>178</v>
      </c>
      <c r="B273" s="177" t="s">
        <v>584</v>
      </c>
      <c r="C273" s="184" t="s">
        <v>585</v>
      </c>
      <c r="D273" s="178" t="s">
        <v>179</v>
      </c>
      <c r="E273" s="179">
        <v>11.5</v>
      </c>
      <c r="F273" s="180"/>
      <c r="G273" s="181">
        <f>ROUND(E273*F273,2)</f>
        <v>0</v>
      </c>
      <c r="H273" s="160"/>
      <c r="I273" s="159">
        <f>ROUND(E273*H273,2)</f>
        <v>0</v>
      </c>
      <c r="J273" s="160"/>
      <c r="K273" s="159">
        <f>ROUND(E273*J273,2)</f>
        <v>0</v>
      </c>
      <c r="L273" s="159">
        <v>15</v>
      </c>
      <c r="M273" s="159">
        <f>G273*(1+L273/100)</f>
        <v>0</v>
      </c>
      <c r="N273" s="159">
        <v>0</v>
      </c>
      <c r="O273" s="159">
        <f>ROUND(E273*N273,2)</f>
        <v>0</v>
      </c>
      <c r="P273" s="159">
        <v>0</v>
      </c>
      <c r="Q273" s="159">
        <f>ROUND(E273*P273,2)</f>
        <v>0</v>
      </c>
      <c r="R273" s="159"/>
      <c r="S273" s="159" t="s">
        <v>169</v>
      </c>
      <c r="T273" s="159" t="s">
        <v>170</v>
      </c>
      <c r="U273" s="159">
        <v>0</v>
      </c>
      <c r="V273" s="159">
        <f>ROUND(E273*U273,2)</f>
        <v>0</v>
      </c>
      <c r="W273" s="159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296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76">
        <v>179</v>
      </c>
      <c r="B274" s="177" t="s">
        <v>586</v>
      </c>
      <c r="C274" s="184" t="s">
        <v>587</v>
      </c>
      <c r="D274" s="178" t="s">
        <v>191</v>
      </c>
      <c r="E274" s="179">
        <v>31.42</v>
      </c>
      <c r="F274" s="180"/>
      <c r="G274" s="181">
        <f>ROUND(E274*F274,2)</f>
        <v>0</v>
      </c>
      <c r="H274" s="160"/>
      <c r="I274" s="159">
        <f>ROUND(E274*H274,2)</f>
        <v>0</v>
      </c>
      <c r="J274" s="160"/>
      <c r="K274" s="159">
        <f>ROUND(E274*J274,2)</f>
        <v>0</v>
      </c>
      <c r="L274" s="159">
        <v>15</v>
      </c>
      <c r="M274" s="159">
        <f>G274*(1+L274/100)</f>
        <v>0</v>
      </c>
      <c r="N274" s="159">
        <v>0</v>
      </c>
      <c r="O274" s="159">
        <f>ROUND(E274*N274,2)</f>
        <v>0</v>
      </c>
      <c r="P274" s="159">
        <v>0</v>
      </c>
      <c r="Q274" s="159">
        <f>ROUND(E274*P274,2)</f>
        <v>0</v>
      </c>
      <c r="R274" s="159"/>
      <c r="S274" s="159" t="s">
        <v>169</v>
      </c>
      <c r="T274" s="159" t="s">
        <v>170</v>
      </c>
      <c r="U274" s="159">
        <v>0</v>
      </c>
      <c r="V274" s="159">
        <f>ROUND(E274*U274,2)</f>
        <v>0</v>
      </c>
      <c r="W274" s="159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296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70">
        <v>180</v>
      </c>
      <c r="B275" s="171" t="s">
        <v>588</v>
      </c>
      <c r="C275" s="185" t="s">
        <v>589</v>
      </c>
      <c r="D275" s="172" t="s">
        <v>179</v>
      </c>
      <c r="E275" s="173">
        <v>19.7225</v>
      </c>
      <c r="F275" s="174"/>
      <c r="G275" s="175">
        <f>ROUND(E275*F275,2)</f>
        <v>0</v>
      </c>
      <c r="H275" s="160"/>
      <c r="I275" s="159">
        <f>ROUND(E275*H275,2)</f>
        <v>0</v>
      </c>
      <c r="J275" s="160"/>
      <c r="K275" s="159">
        <f>ROUND(E275*J275,2)</f>
        <v>0</v>
      </c>
      <c r="L275" s="159">
        <v>15</v>
      </c>
      <c r="M275" s="159">
        <f>G275*(1+L275/100)</f>
        <v>0</v>
      </c>
      <c r="N275" s="159">
        <v>0</v>
      </c>
      <c r="O275" s="159">
        <f>ROUND(E275*N275,2)</f>
        <v>0</v>
      </c>
      <c r="P275" s="159">
        <v>0</v>
      </c>
      <c r="Q275" s="159">
        <f>ROUND(E275*P275,2)</f>
        <v>0</v>
      </c>
      <c r="R275" s="159"/>
      <c r="S275" s="159" t="s">
        <v>169</v>
      </c>
      <c r="T275" s="159" t="s">
        <v>170</v>
      </c>
      <c r="U275" s="159">
        <v>0</v>
      </c>
      <c r="V275" s="159">
        <f>ROUND(E275*U275,2)</f>
        <v>0</v>
      </c>
      <c r="W275" s="159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296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7"/>
      <c r="B276" s="158"/>
      <c r="C276" s="186" t="s">
        <v>590</v>
      </c>
      <c r="D276" s="161"/>
      <c r="E276" s="162">
        <v>19.72</v>
      </c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176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ht="22.5" outlineLevel="1" x14ac:dyDescent="0.2">
      <c r="A277" s="170">
        <v>181</v>
      </c>
      <c r="B277" s="171" t="s">
        <v>591</v>
      </c>
      <c r="C277" s="185" t="s">
        <v>592</v>
      </c>
      <c r="D277" s="172" t="s">
        <v>179</v>
      </c>
      <c r="E277" s="173">
        <v>12.65</v>
      </c>
      <c r="F277" s="174"/>
      <c r="G277" s="175">
        <f>ROUND(E277*F277,2)</f>
        <v>0</v>
      </c>
      <c r="H277" s="160"/>
      <c r="I277" s="159">
        <f>ROUND(E277*H277,2)</f>
        <v>0</v>
      </c>
      <c r="J277" s="160"/>
      <c r="K277" s="159">
        <f>ROUND(E277*J277,2)</f>
        <v>0</v>
      </c>
      <c r="L277" s="159">
        <v>15</v>
      </c>
      <c r="M277" s="159">
        <f>G277*(1+L277/100)</f>
        <v>0</v>
      </c>
      <c r="N277" s="159">
        <v>0</v>
      </c>
      <c r="O277" s="159">
        <f>ROUND(E277*N277,2)</f>
        <v>0</v>
      </c>
      <c r="P277" s="159">
        <v>0</v>
      </c>
      <c r="Q277" s="159">
        <f>ROUND(E277*P277,2)</f>
        <v>0</v>
      </c>
      <c r="R277" s="159"/>
      <c r="S277" s="159" t="s">
        <v>169</v>
      </c>
      <c r="T277" s="159" t="s">
        <v>170</v>
      </c>
      <c r="U277" s="159">
        <v>0</v>
      </c>
      <c r="V277" s="159">
        <f>ROUND(E277*U277,2)</f>
        <v>0</v>
      </c>
      <c r="W277" s="159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186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57"/>
      <c r="B278" s="158"/>
      <c r="C278" s="186" t="s">
        <v>593</v>
      </c>
      <c r="D278" s="161"/>
      <c r="E278" s="162">
        <v>12.65</v>
      </c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176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">
      <c r="A279" s="170">
        <v>182</v>
      </c>
      <c r="B279" s="171" t="s">
        <v>594</v>
      </c>
      <c r="C279" s="185" t="s">
        <v>595</v>
      </c>
      <c r="D279" s="172" t="s">
        <v>179</v>
      </c>
      <c r="E279" s="173">
        <v>7.3150000000000004</v>
      </c>
      <c r="F279" s="174"/>
      <c r="G279" s="175">
        <f>ROUND(E279*F279,2)</f>
        <v>0</v>
      </c>
      <c r="H279" s="160"/>
      <c r="I279" s="159">
        <f>ROUND(E279*H279,2)</f>
        <v>0</v>
      </c>
      <c r="J279" s="160"/>
      <c r="K279" s="159">
        <f>ROUND(E279*J279,2)</f>
        <v>0</v>
      </c>
      <c r="L279" s="159">
        <v>15</v>
      </c>
      <c r="M279" s="159">
        <f>G279*(1+L279/100)</f>
        <v>0</v>
      </c>
      <c r="N279" s="159">
        <v>0</v>
      </c>
      <c r="O279" s="159">
        <f>ROUND(E279*N279,2)</f>
        <v>0</v>
      </c>
      <c r="P279" s="159">
        <v>0</v>
      </c>
      <c r="Q279" s="159">
        <f>ROUND(E279*P279,2)</f>
        <v>0</v>
      </c>
      <c r="R279" s="159"/>
      <c r="S279" s="159" t="s">
        <v>169</v>
      </c>
      <c r="T279" s="159" t="s">
        <v>170</v>
      </c>
      <c r="U279" s="159">
        <v>0</v>
      </c>
      <c r="V279" s="159">
        <f>ROUND(E279*U279,2)</f>
        <v>0</v>
      </c>
      <c r="W279" s="159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186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7"/>
      <c r="B280" s="158"/>
      <c r="C280" s="186" t="s">
        <v>596</v>
      </c>
      <c r="D280" s="161"/>
      <c r="E280" s="162">
        <v>7.32</v>
      </c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176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70">
        <v>183</v>
      </c>
      <c r="B281" s="171" t="s">
        <v>597</v>
      </c>
      <c r="C281" s="185" t="s">
        <v>598</v>
      </c>
      <c r="D281" s="172" t="s">
        <v>191</v>
      </c>
      <c r="E281" s="173">
        <v>4.8895</v>
      </c>
      <c r="F281" s="174"/>
      <c r="G281" s="175">
        <f>ROUND(E281*F281,2)</f>
        <v>0</v>
      </c>
      <c r="H281" s="160"/>
      <c r="I281" s="159">
        <f>ROUND(E281*H281,2)</f>
        <v>0</v>
      </c>
      <c r="J281" s="160"/>
      <c r="K281" s="159">
        <f>ROUND(E281*J281,2)</f>
        <v>0</v>
      </c>
      <c r="L281" s="159">
        <v>15</v>
      </c>
      <c r="M281" s="159">
        <f>G281*(1+L281/100)</f>
        <v>0</v>
      </c>
      <c r="N281" s="159">
        <v>0</v>
      </c>
      <c r="O281" s="159">
        <f>ROUND(E281*N281,2)</f>
        <v>0</v>
      </c>
      <c r="P281" s="159">
        <v>0</v>
      </c>
      <c r="Q281" s="159">
        <f>ROUND(E281*P281,2)</f>
        <v>0</v>
      </c>
      <c r="R281" s="159"/>
      <c r="S281" s="159" t="s">
        <v>169</v>
      </c>
      <c r="T281" s="159" t="s">
        <v>170</v>
      </c>
      <c r="U281" s="159">
        <v>0</v>
      </c>
      <c r="V281" s="159">
        <f>ROUND(E281*U281,2)</f>
        <v>0</v>
      </c>
      <c r="W281" s="159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186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57"/>
      <c r="B282" s="158"/>
      <c r="C282" s="186" t="s">
        <v>599</v>
      </c>
      <c r="D282" s="161"/>
      <c r="E282" s="162">
        <v>4.8899999999999997</v>
      </c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0"/>
      <c r="Y282" s="150"/>
      <c r="Z282" s="150"/>
      <c r="AA282" s="150"/>
      <c r="AB282" s="150"/>
      <c r="AC282" s="150"/>
      <c r="AD282" s="150"/>
      <c r="AE282" s="150"/>
      <c r="AF282" s="150"/>
      <c r="AG282" s="150" t="s">
        <v>176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">
      <c r="A283" s="170">
        <v>184</v>
      </c>
      <c r="B283" s="171" t="s">
        <v>600</v>
      </c>
      <c r="C283" s="185" t="s">
        <v>601</v>
      </c>
      <c r="D283" s="172" t="s">
        <v>191</v>
      </c>
      <c r="E283" s="173">
        <v>12.407999999999999</v>
      </c>
      <c r="F283" s="174"/>
      <c r="G283" s="175">
        <f>ROUND(E283*F283,2)</f>
        <v>0</v>
      </c>
      <c r="H283" s="160"/>
      <c r="I283" s="159">
        <f>ROUND(E283*H283,2)</f>
        <v>0</v>
      </c>
      <c r="J283" s="160"/>
      <c r="K283" s="159">
        <f>ROUND(E283*J283,2)</f>
        <v>0</v>
      </c>
      <c r="L283" s="159">
        <v>15</v>
      </c>
      <c r="M283" s="159">
        <f>G283*(1+L283/100)</f>
        <v>0</v>
      </c>
      <c r="N283" s="159">
        <v>0</v>
      </c>
      <c r="O283" s="159">
        <f>ROUND(E283*N283,2)</f>
        <v>0</v>
      </c>
      <c r="P283" s="159">
        <v>0</v>
      </c>
      <c r="Q283" s="159">
        <f>ROUND(E283*P283,2)</f>
        <v>0</v>
      </c>
      <c r="R283" s="159"/>
      <c r="S283" s="159" t="s">
        <v>169</v>
      </c>
      <c r="T283" s="159" t="s">
        <v>170</v>
      </c>
      <c r="U283" s="159">
        <v>0</v>
      </c>
      <c r="V283" s="159">
        <f>ROUND(E283*U283,2)</f>
        <v>0</v>
      </c>
      <c r="W283" s="159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186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7"/>
      <c r="B284" s="158"/>
      <c r="C284" s="186" t="s">
        <v>602</v>
      </c>
      <c r="D284" s="161"/>
      <c r="E284" s="162">
        <v>12.41</v>
      </c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176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76">
        <v>185</v>
      </c>
      <c r="B285" s="177" t="s">
        <v>603</v>
      </c>
      <c r="C285" s="184" t="s">
        <v>604</v>
      </c>
      <c r="D285" s="178" t="s">
        <v>174</v>
      </c>
      <c r="E285" s="179">
        <v>0.61870000000000003</v>
      </c>
      <c r="F285" s="180"/>
      <c r="G285" s="181">
        <f>ROUND(E285*F285,2)</f>
        <v>0</v>
      </c>
      <c r="H285" s="160"/>
      <c r="I285" s="159">
        <f>ROUND(E285*H285,2)</f>
        <v>0</v>
      </c>
      <c r="J285" s="160"/>
      <c r="K285" s="159">
        <f>ROUND(E285*J285,2)</f>
        <v>0</v>
      </c>
      <c r="L285" s="159">
        <v>15</v>
      </c>
      <c r="M285" s="159">
        <f>G285*(1+L285/100)</f>
        <v>0</v>
      </c>
      <c r="N285" s="159">
        <v>0</v>
      </c>
      <c r="O285" s="159">
        <f>ROUND(E285*N285,2)</f>
        <v>0</v>
      </c>
      <c r="P285" s="159">
        <v>0</v>
      </c>
      <c r="Q285" s="159">
        <f>ROUND(E285*P285,2)</f>
        <v>0</v>
      </c>
      <c r="R285" s="159"/>
      <c r="S285" s="159" t="s">
        <v>169</v>
      </c>
      <c r="T285" s="159" t="s">
        <v>170</v>
      </c>
      <c r="U285" s="159">
        <v>0</v>
      </c>
      <c r="V285" s="159">
        <f>ROUND(E285*U285,2)</f>
        <v>0</v>
      </c>
      <c r="W285" s="159"/>
      <c r="X285" s="15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296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x14ac:dyDescent="0.2">
      <c r="A286" s="164" t="s">
        <v>164</v>
      </c>
      <c r="B286" s="165" t="s">
        <v>113</v>
      </c>
      <c r="C286" s="183" t="s">
        <v>114</v>
      </c>
      <c r="D286" s="166"/>
      <c r="E286" s="167"/>
      <c r="F286" s="168"/>
      <c r="G286" s="169">
        <f>SUMIF(AG287:AG294,"&lt;&gt;NOR",G287:G294)</f>
        <v>0</v>
      </c>
      <c r="H286" s="163"/>
      <c r="I286" s="163">
        <f>SUM(I287:I294)</f>
        <v>0</v>
      </c>
      <c r="J286" s="163"/>
      <c r="K286" s="163">
        <f>SUM(K287:K294)</f>
        <v>0</v>
      </c>
      <c r="L286" s="163"/>
      <c r="M286" s="163">
        <f>SUM(M287:M294)</f>
        <v>0</v>
      </c>
      <c r="N286" s="163"/>
      <c r="O286" s="163">
        <f>SUM(O287:O294)</f>
        <v>0</v>
      </c>
      <c r="P286" s="163"/>
      <c r="Q286" s="163">
        <f>SUM(Q287:Q294)</f>
        <v>0</v>
      </c>
      <c r="R286" s="163"/>
      <c r="S286" s="163"/>
      <c r="T286" s="163"/>
      <c r="U286" s="163"/>
      <c r="V286" s="163">
        <f>SUM(V287:V294)</f>
        <v>0</v>
      </c>
      <c r="W286" s="163"/>
      <c r="AG286" t="s">
        <v>165</v>
      </c>
    </row>
    <row r="287" spans="1:60" outlineLevel="1" x14ac:dyDescent="0.2">
      <c r="A287" s="176">
        <v>186</v>
      </c>
      <c r="B287" s="177" t="s">
        <v>605</v>
      </c>
      <c r="C287" s="184" t="s">
        <v>606</v>
      </c>
      <c r="D287" s="178" t="s">
        <v>191</v>
      </c>
      <c r="E287" s="179">
        <v>18.305</v>
      </c>
      <c r="F287" s="180"/>
      <c r="G287" s="181">
        <f>ROUND(E287*F287,2)</f>
        <v>0</v>
      </c>
      <c r="H287" s="160"/>
      <c r="I287" s="159">
        <f>ROUND(E287*H287,2)</f>
        <v>0</v>
      </c>
      <c r="J287" s="160"/>
      <c r="K287" s="159">
        <f>ROUND(E287*J287,2)</f>
        <v>0</v>
      </c>
      <c r="L287" s="159">
        <v>15</v>
      </c>
      <c r="M287" s="159">
        <f>G287*(1+L287/100)</f>
        <v>0</v>
      </c>
      <c r="N287" s="159">
        <v>0</v>
      </c>
      <c r="O287" s="159">
        <f>ROUND(E287*N287,2)</f>
        <v>0</v>
      </c>
      <c r="P287" s="159">
        <v>0</v>
      </c>
      <c r="Q287" s="159">
        <f>ROUND(E287*P287,2)</f>
        <v>0</v>
      </c>
      <c r="R287" s="159"/>
      <c r="S287" s="159" t="s">
        <v>169</v>
      </c>
      <c r="T287" s="159" t="s">
        <v>170</v>
      </c>
      <c r="U287" s="159">
        <v>0</v>
      </c>
      <c r="V287" s="159">
        <f>ROUND(E287*U287,2)</f>
        <v>0</v>
      </c>
      <c r="W287" s="159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296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ht="22.5" outlineLevel="1" x14ac:dyDescent="0.2">
      <c r="A288" s="176">
        <v>187</v>
      </c>
      <c r="B288" s="177" t="s">
        <v>607</v>
      </c>
      <c r="C288" s="184" t="s">
        <v>608</v>
      </c>
      <c r="D288" s="178" t="s">
        <v>179</v>
      </c>
      <c r="E288" s="179">
        <v>23.7</v>
      </c>
      <c r="F288" s="180"/>
      <c r="G288" s="181">
        <f>ROUND(E288*F288,2)</f>
        <v>0</v>
      </c>
      <c r="H288" s="160"/>
      <c r="I288" s="159">
        <f>ROUND(E288*H288,2)</f>
        <v>0</v>
      </c>
      <c r="J288" s="160"/>
      <c r="K288" s="159">
        <f>ROUND(E288*J288,2)</f>
        <v>0</v>
      </c>
      <c r="L288" s="159">
        <v>15</v>
      </c>
      <c r="M288" s="159">
        <f>G288*(1+L288/100)</f>
        <v>0</v>
      </c>
      <c r="N288" s="159">
        <v>0</v>
      </c>
      <c r="O288" s="159">
        <f>ROUND(E288*N288,2)</f>
        <v>0</v>
      </c>
      <c r="P288" s="159">
        <v>0</v>
      </c>
      <c r="Q288" s="159">
        <f>ROUND(E288*P288,2)</f>
        <v>0</v>
      </c>
      <c r="R288" s="159"/>
      <c r="S288" s="159" t="s">
        <v>169</v>
      </c>
      <c r="T288" s="159" t="s">
        <v>170</v>
      </c>
      <c r="U288" s="159">
        <v>0</v>
      </c>
      <c r="V288" s="159">
        <f>ROUND(E288*U288,2)</f>
        <v>0</v>
      </c>
      <c r="W288" s="159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296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76">
        <v>188</v>
      </c>
      <c r="B289" s="177" t="s">
        <v>609</v>
      </c>
      <c r="C289" s="184" t="s">
        <v>610</v>
      </c>
      <c r="D289" s="178" t="s">
        <v>191</v>
      </c>
      <c r="E289" s="179">
        <v>1.145</v>
      </c>
      <c r="F289" s="180"/>
      <c r="G289" s="181">
        <f>ROUND(E289*F289,2)</f>
        <v>0</v>
      </c>
      <c r="H289" s="160"/>
      <c r="I289" s="159">
        <f>ROUND(E289*H289,2)</f>
        <v>0</v>
      </c>
      <c r="J289" s="160"/>
      <c r="K289" s="159">
        <f>ROUND(E289*J289,2)</f>
        <v>0</v>
      </c>
      <c r="L289" s="159">
        <v>15</v>
      </c>
      <c r="M289" s="159">
        <f>G289*(1+L289/100)</f>
        <v>0</v>
      </c>
      <c r="N289" s="159">
        <v>0</v>
      </c>
      <c r="O289" s="159">
        <f>ROUND(E289*N289,2)</f>
        <v>0</v>
      </c>
      <c r="P289" s="159">
        <v>0</v>
      </c>
      <c r="Q289" s="159">
        <f>ROUND(E289*P289,2)</f>
        <v>0</v>
      </c>
      <c r="R289" s="159"/>
      <c r="S289" s="159" t="s">
        <v>169</v>
      </c>
      <c r="T289" s="159" t="s">
        <v>170</v>
      </c>
      <c r="U289" s="159">
        <v>0</v>
      </c>
      <c r="V289" s="159">
        <f>ROUND(E289*U289,2)</f>
        <v>0</v>
      </c>
      <c r="W289" s="159"/>
      <c r="X289" s="150"/>
      <c r="Y289" s="150"/>
      <c r="Z289" s="150"/>
      <c r="AA289" s="150"/>
      <c r="AB289" s="150"/>
      <c r="AC289" s="150"/>
      <c r="AD289" s="150"/>
      <c r="AE289" s="150"/>
      <c r="AF289" s="150"/>
      <c r="AG289" s="150" t="s">
        <v>296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70">
        <v>189</v>
      </c>
      <c r="B290" s="171" t="s">
        <v>611</v>
      </c>
      <c r="C290" s="185" t="s">
        <v>612</v>
      </c>
      <c r="D290" s="172" t="s">
        <v>191</v>
      </c>
      <c r="E290" s="173">
        <v>20.1355</v>
      </c>
      <c r="F290" s="174"/>
      <c r="G290" s="175">
        <f>ROUND(E290*F290,2)</f>
        <v>0</v>
      </c>
      <c r="H290" s="160"/>
      <c r="I290" s="159">
        <f>ROUND(E290*H290,2)</f>
        <v>0</v>
      </c>
      <c r="J290" s="160"/>
      <c r="K290" s="159">
        <f>ROUND(E290*J290,2)</f>
        <v>0</v>
      </c>
      <c r="L290" s="159">
        <v>15</v>
      </c>
      <c r="M290" s="159">
        <f>G290*(1+L290/100)</f>
        <v>0</v>
      </c>
      <c r="N290" s="159">
        <v>0</v>
      </c>
      <c r="O290" s="159">
        <f>ROUND(E290*N290,2)</f>
        <v>0</v>
      </c>
      <c r="P290" s="159">
        <v>0</v>
      </c>
      <c r="Q290" s="159">
        <f>ROUND(E290*P290,2)</f>
        <v>0</v>
      </c>
      <c r="R290" s="159"/>
      <c r="S290" s="159" t="s">
        <v>169</v>
      </c>
      <c r="T290" s="159" t="s">
        <v>170</v>
      </c>
      <c r="U290" s="159">
        <v>0</v>
      </c>
      <c r="V290" s="159">
        <f>ROUND(E290*U290,2)</f>
        <v>0</v>
      </c>
      <c r="W290" s="159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186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57"/>
      <c r="B291" s="158"/>
      <c r="C291" s="186" t="s">
        <v>613</v>
      </c>
      <c r="D291" s="161"/>
      <c r="E291" s="162">
        <v>20.14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176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ht="22.5" outlineLevel="1" x14ac:dyDescent="0.2">
      <c r="A292" s="170">
        <v>190</v>
      </c>
      <c r="B292" s="171" t="s">
        <v>614</v>
      </c>
      <c r="C292" s="185" t="s">
        <v>615</v>
      </c>
      <c r="D292" s="172" t="s">
        <v>179</v>
      </c>
      <c r="E292" s="173">
        <v>26.07</v>
      </c>
      <c r="F292" s="174"/>
      <c r="G292" s="175">
        <f>ROUND(E292*F292,2)</f>
        <v>0</v>
      </c>
      <c r="H292" s="160"/>
      <c r="I292" s="159">
        <f>ROUND(E292*H292,2)</f>
        <v>0</v>
      </c>
      <c r="J292" s="160"/>
      <c r="K292" s="159">
        <f>ROUND(E292*J292,2)</f>
        <v>0</v>
      </c>
      <c r="L292" s="159">
        <v>15</v>
      </c>
      <c r="M292" s="159">
        <f>G292*(1+L292/100)</f>
        <v>0</v>
      </c>
      <c r="N292" s="159">
        <v>0</v>
      </c>
      <c r="O292" s="159">
        <f>ROUND(E292*N292,2)</f>
        <v>0</v>
      </c>
      <c r="P292" s="159">
        <v>0</v>
      </c>
      <c r="Q292" s="159">
        <f>ROUND(E292*P292,2)</f>
        <v>0</v>
      </c>
      <c r="R292" s="159"/>
      <c r="S292" s="159" t="s">
        <v>169</v>
      </c>
      <c r="T292" s="159" t="s">
        <v>170</v>
      </c>
      <c r="U292" s="159">
        <v>0</v>
      </c>
      <c r="V292" s="159">
        <f>ROUND(E292*U292,2)</f>
        <v>0</v>
      </c>
      <c r="W292" s="159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296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57"/>
      <c r="B293" s="158"/>
      <c r="C293" s="186" t="s">
        <v>534</v>
      </c>
      <c r="D293" s="161"/>
      <c r="E293" s="162">
        <v>26.07</v>
      </c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176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76">
        <v>191</v>
      </c>
      <c r="B294" s="177" t="s">
        <v>616</v>
      </c>
      <c r="C294" s="184" t="s">
        <v>617</v>
      </c>
      <c r="D294" s="178" t="s">
        <v>174</v>
      </c>
      <c r="E294" s="179">
        <v>0.21160000000000001</v>
      </c>
      <c r="F294" s="180"/>
      <c r="G294" s="181">
        <f>ROUND(E294*F294,2)</f>
        <v>0</v>
      </c>
      <c r="H294" s="160"/>
      <c r="I294" s="159">
        <f>ROUND(E294*H294,2)</f>
        <v>0</v>
      </c>
      <c r="J294" s="160"/>
      <c r="K294" s="159">
        <f>ROUND(E294*J294,2)</f>
        <v>0</v>
      </c>
      <c r="L294" s="159">
        <v>15</v>
      </c>
      <c r="M294" s="159">
        <f>G294*(1+L294/100)</f>
        <v>0</v>
      </c>
      <c r="N294" s="159">
        <v>0</v>
      </c>
      <c r="O294" s="159">
        <f>ROUND(E294*N294,2)</f>
        <v>0</v>
      </c>
      <c r="P294" s="159">
        <v>0</v>
      </c>
      <c r="Q294" s="159">
        <f>ROUND(E294*P294,2)</f>
        <v>0</v>
      </c>
      <c r="R294" s="159"/>
      <c r="S294" s="159" t="s">
        <v>169</v>
      </c>
      <c r="T294" s="159" t="s">
        <v>170</v>
      </c>
      <c r="U294" s="159">
        <v>0</v>
      </c>
      <c r="V294" s="159">
        <f>ROUND(E294*U294,2)</f>
        <v>0</v>
      </c>
      <c r="W294" s="159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296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x14ac:dyDescent="0.2">
      <c r="A295" s="164" t="s">
        <v>164</v>
      </c>
      <c r="B295" s="165" t="s">
        <v>115</v>
      </c>
      <c r="C295" s="183" t="s">
        <v>116</v>
      </c>
      <c r="D295" s="166"/>
      <c r="E295" s="167"/>
      <c r="F295" s="168"/>
      <c r="G295" s="169">
        <f>SUMIF(AG296:AG312,"&lt;&gt;NOR",G296:G312)</f>
        <v>0</v>
      </c>
      <c r="H295" s="163"/>
      <c r="I295" s="163">
        <f>SUM(I296:I312)</f>
        <v>0</v>
      </c>
      <c r="J295" s="163"/>
      <c r="K295" s="163">
        <f>SUM(K296:K312)</f>
        <v>0</v>
      </c>
      <c r="L295" s="163"/>
      <c r="M295" s="163">
        <f>SUM(M296:M312)</f>
        <v>0</v>
      </c>
      <c r="N295" s="163"/>
      <c r="O295" s="163">
        <f>SUM(O296:O312)</f>
        <v>0</v>
      </c>
      <c r="P295" s="163"/>
      <c r="Q295" s="163">
        <f>SUM(Q296:Q312)</f>
        <v>0</v>
      </c>
      <c r="R295" s="163"/>
      <c r="S295" s="163"/>
      <c r="T295" s="163"/>
      <c r="U295" s="163"/>
      <c r="V295" s="163">
        <f>SUM(V296:V312)</f>
        <v>0</v>
      </c>
      <c r="W295" s="163"/>
      <c r="AG295" t="s">
        <v>165</v>
      </c>
    </row>
    <row r="296" spans="1:60" ht="22.5" outlineLevel="1" x14ac:dyDescent="0.2">
      <c r="A296" s="170">
        <v>192</v>
      </c>
      <c r="B296" s="171" t="s">
        <v>618</v>
      </c>
      <c r="C296" s="185" t="s">
        <v>619</v>
      </c>
      <c r="D296" s="172" t="s">
        <v>179</v>
      </c>
      <c r="E296" s="173">
        <v>20.042000000000002</v>
      </c>
      <c r="F296" s="174"/>
      <c r="G296" s="175">
        <f>ROUND(E296*F296,2)</f>
        <v>0</v>
      </c>
      <c r="H296" s="160"/>
      <c r="I296" s="159">
        <f>ROUND(E296*H296,2)</f>
        <v>0</v>
      </c>
      <c r="J296" s="160"/>
      <c r="K296" s="159">
        <f>ROUND(E296*J296,2)</f>
        <v>0</v>
      </c>
      <c r="L296" s="159">
        <v>15</v>
      </c>
      <c r="M296" s="159">
        <f>G296*(1+L296/100)</f>
        <v>0</v>
      </c>
      <c r="N296" s="159">
        <v>0</v>
      </c>
      <c r="O296" s="159">
        <f>ROUND(E296*N296,2)</f>
        <v>0</v>
      </c>
      <c r="P296" s="159">
        <v>0</v>
      </c>
      <c r="Q296" s="159">
        <f>ROUND(E296*P296,2)</f>
        <v>0</v>
      </c>
      <c r="R296" s="159"/>
      <c r="S296" s="159" t="s">
        <v>169</v>
      </c>
      <c r="T296" s="159" t="s">
        <v>170</v>
      </c>
      <c r="U296" s="159">
        <v>0</v>
      </c>
      <c r="V296" s="159">
        <f>ROUND(E296*U296,2)</f>
        <v>0</v>
      </c>
      <c r="W296" s="159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296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57"/>
      <c r="B297" s="158"/>
      <c r="C297" s="186" t="s">
        <v>620</v>
      </c>
      <c r="D297" s="161"/>
      <c r="E297" s="162">
        <v>1.59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176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57"/>
      <c r="B298" s="158"/>
      <c r="C298" s="186" t="s">
        <v>621</v>
      </c>
      <c r="D298" s="161"/>
      <c r="E298" s="162">
        <v>13.03</v>
      </c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176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57"/>
      <c r="B299" s="158"/>
      <c r="C299" s="186" t="s">
        <v>622</v>
      </c>
      <c r="D299" s="161"/>
      <c r="E299" s="162">
        <v>5.42</v>
      </c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176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70">
        <v>193</v>
      </c>
      <c r="B300" s="171" t="s">
        <v>623</v>
      </c>
      <c r="C300" s="185" t="s">
        <v>624</v>
      </c>
      <c r="D300" s="172" t="s">
        <v>179</v>
      </c>
      <c r="E300" s="173">
        <v>20.042000000000002</v>
      </c>
      <c r="F300" s="174"/>
      <c r="G300" s="175">
        <f>ROUND(E300*F300,2)</f>
        <v>0</v>
      </c>
      <c r="H300" s="160"/>
      <c r="I300" s="159">
        <f>ROUND(E300*H300,2)</f>
        <v>0</v>
      </c>
      <c r="J300" s="160"/>
      <c r="K300" s="159">
        <f>ROUND(E300*J300,2)</f>
        <v>0</v>
      </c>
      <c r="L300" s="159">
        <v>15</v>
      </c>
      <c r="M300" s="159">
        <f>G300*(1+L300/100)</f>
        <v>0</v>
      </c>
      <c r="N300" s="159">
        <v>0</v>
      </c>
      <c r="O300" s="159">
        <f>ROUND(E300*N300,2)</f>
        <v>0</v>
      </c>
      <c r="P300" s="159">
        <v>0</v>
      </c>
      <c r="Q300" s="159">
        <f>ROUND(E300*P300,2)</f>
        <v>0</v>
      </c>
      <c r="R300" s="159"/>
      <c r="S300" s="159" t="s">
        <v>169</v>
      </c>
      <c r="T300" s="159" t="s">
        <v>170</v>
      </c>
      <c r="U300" s="159">
        <v>0</v>
      </c>
      <c r="V300" s="159">
        <f>ROUND(E300*U300,2)</f>
        <v>0</v>
      </c>
      <c r="W300" s="159"/>
      <c r="X300" s="15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296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57"/>
      <c r="B301" s="158"/>
      <c r="C301" s="186" t="s">
        <v>620</v>
      </c>
      <c r="D301" s="161"/>
      <c r="E301" s="162">
        <v>1.59</v>
      </c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176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57"/>
      <c r="B302" s="158"/>
      <c r="C302" s="186" t="s">
        <v>621</v>
      </c>
      <c r="D302" s="161"/>
      <c r="E302" s="162">
        <v>13.03</v>
      </c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176</v>
      </c>
      <c r="AH302" s="150">
        <v>0</v>
      </c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57"/>
      <c r="B303" s="158"/>
      <c r="C303" s="186" t="s">
        <v>622</v>
      </c>
      <c r="D303" s="161"/>
      <c r="E303" s="162">
        <v>5.42</v>
      </c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9"/>
      <c r="X303" s="150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176</v>
      </c>
      <c r="AH303" s="150">
        <v>0</v>
      </c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ht="22.5" outlineLevel="1" x14ac:dyDescent="0.2">
      <c r="A304" s="170">
        <v>194</v>
      </c>
      <c r="B304" s="171" t="s">
        <v>625</v>
      </c>
      <c r="C304" s="185" t="s">
        <v>626</v>
      </c>
      <c r="D304" s="172" t="s">
        <v>191</v>
      </c>
      <c r="E304" s="173">
        <v>1.125</v>
      </c>
      <c r="F304" s="174"/>
      <c r="G304" s="175">
        <f>ROUND(E304*F304,2)</f>
        <v>0</v>
      </c>
      <c r="H304" s="160"/>
      <c r="I304" s="159">
        <f>ROUND(E304*H304,2)</f>
        <v>0</v>
      </c>
      <c r="J304" s="160"/>
      <c r="K304" s="159">
        <f>ROUND(E304*J304,2)</f>
        <v>0</v>
      </c>
      <c r="L304" s="159">
        <v>15</v>
      </c>
      <c r="M304" s="159">
        <f>G304*(1+L304/100)</f>
        <v>0</v>
      </c>
      <c r="N304" s="159">
        <v>0</v>
      </c>
      <c r="O304" s="159">
        <f>ROUND(E304*N304,2)</f>
        <v>0</v>
      </c>
      <c r="P304" s="159">
        <v>0</v>
      </c>
      <c r="Q304" s="159">
        <f>ROUND(E304*P304,2)</f>
        <v>0</v>
      </c>
      <c r="R304" s="159"/>
      <c r="S304" s="159" t="s">
        <v>169</v>
      </c>
      <c r="T304" s="159" t="s">
        <v>170</v>
      </c>
      <c r="U304" s="159">
        <v>0</v>
      </c>
      <c r="V304" s="159">
        <f>ROUND(E304*U304,2)</f>
        <v>0</v>
      </c>
      <c r="W304" s="159"/>
      <c r="X304" s="150"/>
      <c r="Y304" s="150"/>
      <c r="Z304" s="150"/>
      <c r="AA304" s="150"/>
      <c r="AB304" s="150"/>
      <c r="AC304" s="150"/>
      <c r="AD304" s="150"/>
      <c r="AE304" s="150"/>
      <c r="AF304" s="150"/>
      <c r="AG304" s="150" t="s">
        <v>296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">
      <c r="A305" s="157"/>
      <c r="B305" s="158"/>
      <c r="C305" s="186" t="s">
        <v>627</v>
      </c>
      <c r="D305" s="161"/>
      <c r="E305" s="162">
        <v>1.1299999999999999</v>
      </c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176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ht="22.5" outlineLevel="1" x14ac:dyDescent="0.2">
      <c r="A306" s="176">
        <v>195</v>
      </c>
      <c r="B306" s="177" t="s">
        <v>628</v>
      </c>
      <c r="C306" s="184" t="s">
        <v>629</v>
      </c>
      <c r="D306" s="178" t="s">
        <v>168</v>
      </c>
      <c r="E306" s="179">
        <v>1</v>
      </c>
      <c r="F306" s="180"/>
      <c r="G306" s="181">
        <f>ROUND(E306*F306,2)</f>
        <v>0</v>
      </c>
      <c r="H306" s="160"/>
      <c r="I306" s="159">
        <f>ROUND(E306*H306,2)</f>
        <v>0</v>
      </c>
      <c r="J306" s="160"/>
      <c r="K306" s="159">
        <f>ROUND(E306*J306,2)</f>
        <v>0</v>
      </c>
      <c r="L306" s="159">
        <v>15</v>
      </c>
      <c r="M306" s="159">
        <f>G306*(1+L306/100)</f>
        <v>0</v>
      </c>
      <c r="N306" s="159">
        <v>0</v>
      </c>
      <c r="O306" s="159">
        <f>ROUND(E306*N306,2)</f>
        <v>0</v>
      </c>
      <c r="P306" s="159">
        <v>0</v>
      </c>
      <c r="Q306" s="159">
        <f>ROUND(E306*P306,2)</f>
        <v>0</v>
      </c>
      <c r="R306" s="159"/>
      <c r="S306" s="159" t="s">
        <v>169</v>
      </c>
      <c r="T306" s="159" t="s">
        <v>170</v>
      </c>
      <c r="U306" s="159">
        <v>0</v>
      </c>
      <c r="V306" s="159">
        <f>ROUND(E306*U306,2)</f>
        <v>0</v>
      </c>
      <c r="W306" s="159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186</v>
      </c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ht="22.5" outlineLevel="1" x14ac:dyDescent="0.2">
      <c r="A307" s="170">
        <v>196</v>
      </c>
      <c r="B307" s="171" t="s">
        <v>630</v>
      </c>
      <c r="C307" s="185" t="s">
        <v>631</v>
      </c>
      <c r="D307" s="172" t="s">
        <v>179</v>
      </c>
      <c r="E307" s="173">
        <v>20.294499999999999</v>
      </c>
      <c r="F307" s="174"/>
      <c r="G307" s="175">
        <f>ROUND(E307*F307,2)</f>
        <v>0</v>
      </c>
      <c r="H307" s="160"/>
      <c r="I307" s="159">
        <f>ROUND(E307*H307,2)</f>
        <v>0</v>
      </c>
      <c r="J307" s="160"/>
      <c r="K307" s="159">
        <f>ROUND(E307*J307,2)</f>
        <v>0</v>
      </c>
      <c r="L307" s="159">
        <v>15</v>
      </c>
      <c r="M307" s="159">
        <f>G307*(1+L307/100)</f>
        <v>0</v>
      </c>
      <c r="N307" s="159">
        <v>0</v>
      </c>
      <c r="O307" s="159">
        <f>ROUND(E307*N307,2)</f>
        <v>0</v>
      </c>
      <c r="P307" s="159">
        <v>0</v>
      </c>
      <c r="Q307" s="159">
        <f>ROUND(E307*P307,2)</f>
        <v>0</v>
      </c>
      <c r="R307" s="159"/>
      <c r="S307" s="159" t="s">
        <v>169</v>
      </c>
      <c r="T307" s="159" t="s">
        <v>170</v>
      </c>
      <c r="U307" s="159">
        <v>0</v>
      </c>
      <c r="V307" s="159">
        <f>ROUND(E307*U307,2)</f>
        <v>0</v>
      </c>
      <c r="W307" s="159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296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57"/>
      <c r="B308" s="158"/>
      <c r="C308" s="186" t="s">
        <v>632</v>
      </c>
      <c r="D308" s="161"/>
      <c r="E308" s="162">
        <v>14.34</v>
      </c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176</v>
      </c>
      <c r="AH308" s="150">
        <v>0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57"/>
      <c r="B309" s="158"/>
      <c r="C309" s="186" t="s">
        <v>633</v>
      </c>
      <c r="D309" s="161"/>
      <c r="E309" s="162">
        <v>5.96</v>
      </c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176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ht="22.5" outlineLevel="1" x14ac:dyDescent="0.2">
      <c r="A310" s="170">
        <v>197</v>
      </c>
      <c r="B310" s="171" t="s">
        <v>634</v>
      </c>
      <c r="C310" s="185" t="s">
        <v>635</v>
      </c>
      <c r="D310" s="172" t="s">
        <v>179</v>
      </c>
      <c r="E310" s="173">
        <v>1.7517</v>
      </c>
      <c r="F310" s="174"/>
      <c r="G310" s="175">
        <f>ROUND(E310*F310,2)</f>
        <v>0</v>
      </c>
      <c r="H310" s="160"/>
      <c r="I310" s="159">
        <f>ROUND(E310*H310,2)</f>
        <v>0</v>
      </c>
      <c r="J310" s="160"/>
      <c r="K310" s="159">
        <f>ROUND(E310*J310,2)</f>
        <v>0</v>
      </c>
      <c r="L310" s="159">
        <v>15</v>
      </c>
      <c r="M310" s="159">
        <f>G310*(1+L310/100)</f>
        <v>0</v>
      </c>
      <c r="N310" s="159">
        <v>0</v>
      </c>
      <c r="O310" s="159">
        <f>ROUND(E310*N310,2)</f>
        <v>0</v>
      </c>
      <c r="P310" s="159">
        <v>0</v>
      </c>
      <c r="Q310" s="159">
        <f>ROUND(E310*P310,2)</f>
        <v>0</v>
      </c>
      <c r="R310" s="159"/>
      <c r="S310" s="159" t="s">
        <v>169</v>
      </c>
      <c r="T310" s="159" t="s">
        <v>170</v>
      </c>
      <c r="U310" s="159">
        <v>0</v>
      </c>
      <c r="V310" s="159">
        <f>ROUND(E310*U310,2)</f>
        <v>0</v>
      </c>
      <c r="W310" s="159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296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57"/>
      <c r="B311" s="158"/>
      <c r="C311" s="186" t="s">
        <v>636</v>
      </c>
      <c r="D311" s="161"/>
      <c r="E311" s="162">
        <v>1.75</v>
      </c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0"/>
      <c r="Y311" s="150"/>
      <c r="Z311" s="150"/>
      <c r="AA311" s="150"/>
      <c r="AB311" s="150"/>
      <c r="AC311" s="150"/>
      <c r="AD311" s="150"/>
      <c r="AE311" s="150"/>
      <c r="AF311" s="150"/>
      <c r="AG311" s="150" t="s">
        <v>176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76">
        <v>198</v>
      </c>
      <c r="B312" s="177" t="s">
        <v>637</v>
      </c>
      <c r="C312" s="184" t="s">
        <v>638</v>
      </c>
      <c r="D312" s="178" t="s">
        <v>174</v>
      </c>
      <c r="E312" s="179">
        <v>0.65349999999999997</v>
      </c>
      <c r="F312" s="180"/>
      <c r="G312" s="181">
        <f>ROUND(E312*F312,2)</f>
        <v>0</v>
      </c>
      <c r="H312" s="160"/>
      <c r="I312" s="159">
        <f>ROUND(E312*H312,2)</f>
        <v>0</v>
      </c>
      <c r="J312" s="160"/>
      <c r="K312" s="159">
        <f>ROUND(E312*J312,2)</f>
        <v>0</v>
      </c>
      <c r="L312" s="159">
        <v>15</v>
      </c>
      <c r="M312" s="159">
        <f>G312*(1+L312/100)</f>
        <v>0</v>
      </c>
      <c r="N312" s="159">
        <v>0</v>
      </c>
      <c r="O312" s="159">
        <f>ROUND(E312*N312,2)</f>
        <v>0</v>
      </c>
      <c r="P312" s="159">
        <v>0</v>
      </c>
      <c r="Q312" s="159">
        <f>ROUND(E312*P312,2)</f>
        <v>0</v>
      </c>
      <c r="R312" s="159"/>
      <c r="S312" s="159" t="s">
        <v>169</v>
      </c>
      <c r="T312" s="159" t="s">
        <v>170</v>
      </c>
      <c r="U312" s="159">
        <v>0</v>
      </c>
      <c r="V312" s="159">
        <f>ROUND(E312*U312,2)</f>
        <v>0</v>
      </c>
      <c r="W312" s="159"/>
      <c r="X312" s="150"/>
      <c r="Y312" s="150"/>
      <c r="Z312" s="150"/>
      <c r="AA312" s="150"/>
      <c r="AB312" s="150"/>
      <c r="AC312" s="150"/>
      <c r="AD312" s="150"/>
      <c r="AE312" s="150"/>
      <c r="AF312" s="150"/>
      <c r="AG312" s="150" t="s">
        <v>296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x14ac:dyDescent="0.2">
      <c r="A313" s="164" t="s">
        <v>164</v>
      </c>
      <c r="B313" s="165" t="s">
        <v>119</v>
      </c>
      <c r="C313" s="183" t="s">
        <v>120</v>
      </c>
      <c r="D313" s="166"/>
      <c r="E313" s="167"/>
      <c r="F313" s="168"/>
      <c r="G313" s="169">
        <f>SUMIF(AG314:AG331,"&lt;&gt;NOR",G314:G331)</f>
        <v>0</v>
      </c>
      <c r="H313" s="163"/>
      <c r="I313" s="163">
        <f>SUM(I314:I331)</f>
        <v>0</v>
      </c>
      <c r="J313" s="163"/>
      <c r="K313" s="163">
        <f>SUM(K314:K331)</f>
        <v>0</v>
      </c>
      <c r="L313" s="163"/>
      <c r="M313" s="163">
        <f>SUM(M314:M331)</f>
        <v>0</v>
      </c>
      <c r="N313" s="163"/>
      <c r="O313" s="163">
        <f>SUM(O314:O331)</f>
        <v>0</v>
      </c>
      <c r="P313" s="163"/>
      <c r="Q313" s="163">
        <f>SUM(Q314:Q331)</f>
        <v>0</v>
      </c>
      <c r="R313" s="163"/>
      <c r="S313" s="163"/>
      <c r="T313" s="163"/>
      <c r="U313" s="163"/>
      <c r="V313" s="163">
        <f>SUM(V314:V331)</f>
        <v>0</v>
      </c>
      <c r="W313" s="163"/>
      <c r="AG313" t="s">
        <v>165</v>
      </c>
    </row>
    <row r="314" spans="1:60" outlineLevel="1" x14ac:dyDescent="0.2">
      <c r="A314" s="170">
        <v>199</v>
      </c>
      <c r="B314" s="171" t="s">
        <v>639</v>
      </c>
      <c r="C314" s="185" t="s">
        <v>640</v>
      </c>
      <c r="D314" s="172" t="s">
        <v>179</v>
      </c>
      <c r="E314" s="173">
        <v>137.7834</v>
      </c>
      <c r="F314" s="174"/>
      <c r="G314" s="175">
        <f>ROUND(E314*F314,2)</f>
        <v>0</v>
      </c>
      <c r="H314" s="160"/>
      <c r="I314" s="159">
        <f>ROUND(E314*H314,2)</f>
        <v>0</v>
      </c>
      <c r="J314" s="160"/>
      <c r="K314" s="159">
        <f>ROUND(E314*J314,2)</f>
        <v>0</v>
      </c>
      <c r="L314" s="159">
        <v>15</v>
      </c>
      <c r="M314" s="159">
        <f>G314*(1+L314/100)</f>
        <v>0</v>
      </c>
      <c r="N314" s="159">
        <v>0</v>
      </c>
      <c r="O314" s="159">
        <f>ROUND(E314*N314,2)</f>
        <v>0</v>
      </c>
      <c r="P314" s="159">
        <v>0</v>
      </c>
      <c r="Q314" s="159">
        <f>ROUND(E314*P314,2)</f>
        <v>0</v>
      </c>
      <c r="R314" s="159"/>
      <c r="S314" s="159" t="s">
        <v>169</v>
      </c>
      <c r="T314" s="159" t="s">
        <v>170</v>
      </c>
      <c r="U314" s="159">
        <v>0</v>
      </c>
      <c r="V314" s="159">
        <f>ROUND(E314*U314,2)</f>
        <v>0</v>
      </c>
      <c r="W314" s="159"/>
      <c r="X314" s="150"/>
      <c r="Y314" s="150"/>
      <c r="Z314" s="150"/>
      <c r="AA314" s="150"/>
      <c r="AB314" s="150"/>
      <c r="AC314" s="150"/>
      <c r="AD314" s="150"/>
      <c r="AE314" s="150"/>
      <c r="AF314" s="150"/>
      <c r="AG314" s="150" t="s">
        <v>296</v>
      </c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 x14ac:dyDescent="0.2">
      <c r="A315" s="157"/>
      <c r="B315" s="158"/>
      <c r="C315" s="186" t="s">
        <v>641</v>
      </c>
      <c r="D315" s="161"/>
      <c r="E315" s="162">
        <v>36.979999999999997</v>
      </c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9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 t="s">
        <v>176</v>
      </c>
      <c r="AH315" s="150">
        <v>0</v>
      </c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">
      <c r="A316" s="157"/>
      <c r="B316" s="158"/>
      <c r="C316" s="186" t="s">
        <v>642</v>
      </c>
      <c r="D316" s="161"/>
      <c r="E316" s="162">
        <v>13.01</v>
      </c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9"/>
      <c r="X316" s="150"/>
      <c r="Y316" s="150"/>
      <c r="Z316" s="150"/>
      <c r="AA316" s="150"/>
      <c r="AB316" s="150"/>
      <c r="AC316" s="150"/>
      <c r="AD316" s="150"/>
      <c r="AE316" s="150"/>
      <c r="AF316" s="150"/>
      <c r="AG316" s="150" t="s">
        <v>176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">
      <c r="A317" s="157"/>
      <c r="B317" s="158"/>
      <c r="C317" s="186" t="s">
        <v>643</v>
      </c>
      <c r="D317" s="161"/>
      <c r="E317" s="162">
        <v>3.16</v>
      </c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  <c r="R317" s="159"/>
      <c r="S317" s="159"/>
      <c r="T317" s="159"/>
      <c r="U317" s="159"/>
      <c r="V317" s="159"/>
      <c r="W317" s="159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 t="s">
        <v>176</v>
      </c>
      <c r="AH317" s="150">
        <v>0</v>
      </c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">
      <c r="A318" s="157"/>
      <c r="B318" s="158"/>
      <c r="C318" s="186" t="s">
        <v>644</v>
      </c>
      <c r="D318" s="161"/>
      <c r="E318" s="162">
        <v>9.8699999999999992</v>
      </c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 t="s">
        <v>176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">
      <c r="A319" s="157"/>
      <c r="B319" s="158"/>
      <c r="C319" s="186" t="s">
        <v>645</v>
      </c>
      <c r="D319" s="161"/>
      <c r="E319" s="162">
        <v>68.459999999999994</v>
      </c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9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 t="s">
        <v>176</v>
      </c>
      <c r="AH319" s="150">
        <v>0</v>
      </c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">
      <c r="A320" s="157"/>
      <c r="B320" s="158"/>
      <c r="C320" s="186" t="s">
        <v>646</v>
      </c>
      <c r="D320" s="161"/>
      <c r="E320" s="162">
        <v>4.9000000000000004</v>
      </c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 t="s">
        <v>176</v>
      </c>
      <c r="AH320" s="150">
        <v>0</v>
      </c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57"/>
      <c r="B321" s="158"/>
      <c r="C321" s="186" t="s">
        <v>647</v>
      </c>
      <c r="D321" s="161"/>
      <c r="E321" s="162">
        <v>1.41</v>
      </c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9"/>
      <c r="X321" s="150"/>
      <c r="Y321" s="150"/>
      <c r="Z321" s="150"/>
      <c r="AA321" s="150"/>
      <c r="AB321" s="150"/>
      <c r="AC321" s="150"/>
      <c r="AD321" s="150"/>
      <c r="AE321" s="150"/>
      <c r="AF321" s="150"/>
      <c r="AG321" s="150" t="s">
        <v>176</v>
      </c>
      <c r="AH321" s="150">
        <v>0</v>
      </c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ht="22.5" outlineLevel="1" x14ac:dyDescent="0.2">
      <c r="A322" s="170">
        <v>200</v>
      </c>
      <c r="B322" s="171" t="s">
        <v>648</v>
      </c>
      <c r="C322" s="185" t="s">
        <v>649</v>
      </c>
      <c r="D322" s="172" t="s">
        <v>179</v>
      </c>
      <c r="E322" s="173">
        <v>41.85</v>
      </c>
      <c r="F322" s="174"/>
      <c r="G322" s="175">
        <f>ROUND(E322*F322,2)</f>
        <v>0</v>
      </c>
      <c r="H322" s="160"/>
      <c r="I322" s="159">
        <f>ROUND(E322*H322,2)</f>
        <v>0</v>
      </c>
      <c r="J322" s="160"/>
      <c r="K322" s="159">
        <f>ROUND(E322*J322,2)</f>
        <v>0</v>
      </c>
      <c r="L322" s="159">
        <v>15</v>
      </c>
      <c r="M322" s="159">
        <f>G322*(1+L322/100)</f>
        <v>0</v>
      </c>
      <c r="N322" s="159">
        <v>0</v>
      </c>
      <c r="O322" s="159">
        <f>ROUND(E322*N322,2)</f>
        <v>0</v>
      </c>
      <c r="P322" s="159">
        <v>0</v>
      </c>
      <c r="Q322" s="159">
        <f>ROUND(E322*P322,2)</f>
        <v>0</v>
      </c>
      <c r="R322" s="159"/>
      <c r="S322" s="159" t="s">
        <v>169</v>
      </c>
      <c r="T322" s="159" t="s">
        <v>170</v>
      </c>
      <c r="U322" s="159">
        <v>0</v>
      </c>
      <c r="V322" s="159">
        <f>ROUND(E322*U322,2)</f>
        <v>0</v>
      </c>
      <c r="W322" s="159"/>
      <c r="X322" s="150"/>
      <c r="Y322" s="150"/>
      <c r="Z322" s="150"/>
      <c r="AA322" s="150"/>
      <c r="AB322" s="150"/>
      <c r="AC322" s="150"/>
      <c r="AD322" s="150"/>
      <c r="AE322" s="150"/>
      <c r="AF322" s="150"/>
      <c r="AG322" s="150" t="s">
        <v>296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">
      <c r="A323" s="157"/>
      <c r="B323" s="158"/>
      <c r="C323" s="186" t="s">
        <v>650</v>
      </c>
      <c r="D323" s="161"/>
      <c r="E323" s="162">
        <v>41.85</v>
      </c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0"/>
      <c r="Y323" s="150"/>
      <c r="Z323" s="150"/>
      <c r="AA323" s="150"/>
      <c r="AB323" s="150"/>
      <c r="AC323" s="150"/>
      <c r="AD323" s="150"/>
      <c r="AE323" s="150"/>
      <c r="AF323" s="150"/>
      <c r="AG323" s="150" t="s">
        <v>176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">
      <c r="A324" s="170">
        <v>201</v>
      </c>
      <c r="B324" s="171" t="s">
        <v>651</v>
      </c>
      <c r="C324" s="185" t="s">
        <v>652</v>
      </c>
      <c r="D324" s="172" t="s">
        <v>179</v>
      </c>
      <c r="E324" s="173">
        <v>161.27070000000001</v>
      </c>
      <c r="F324" s="174"/>
      <c r="G324" s="175">
        <f>ROUND(E324*F324,2)</f>
        <v>0</v>
      </c>
      <c r="H324" s="160"/>
      <c r="I324" s="159">
        <f>ROUND(E324*H324,2)</f>
        <v>0</v>
      </c>
      <c r="J324" s="160"/>
      <c r="K324" s="159">
        <f>ROUND(E324*J324,2)</f>
        <v>0</v>
      </c>
      <c r="L324" s="159">
        <v>15</v>
      </c>
      <c r="M324" s="159">
        <f>G324*(1+L324/100)</f>
        <v>0</v>
      </c>
      <c r="N324" s="159">
        <v>0</v>
      </c>
      <c r="O324" s="159">
        <f>ROUND(E324*N324,2)</f>
        <v>0</v>
      </c>
      <c r="P324" s="159">
        <v>0</v>
      </c>
      <c r="Q324" s="159">
        <f>ROUND(E324*P324,2)</f>
        <v>0</v>
      </c>
      <c r="R324" s="159"/>
      <c r="S324" s="159" t="s">
        <v>169</v>
      </c>
      <c r="T324" s="159" t="s">
        <v>170</v>
      </c>
      <c r="U324" s="159">
        <v>0</v>
      </c>
      <c r="V324" s="159">
        <f>ROUND(E324*U324,2)</f>
        <v>0</v>
      </c>
      <c r="W324" s="159"/>
      <c r="X324" s="150"/>
      <c r="Y324" s="150"/>
      <c r="Z324" s="150"/>
      <c r="AA324" s="150"/>
      <c r="AB324" s="150"/>
      <c r="AC324" s="150"/>
      <c r="AD324" s="150"/>
      <c r="AE324" s="150"/>
      <c r="AF324" s="150"/>
      <c r="AG324" s="150" t="s">
        <v>296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">
      <c r="A325" s="157"/>
      <c r="B325" s="158"/>
      <c r="C325" s="186" t="s">
        <v>653</v>
      </c>
      <c r="D325" s="161"/>
      <c r="E325" s="162">
        <v>39.18</v>
      </c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0"/>
      <c r="Y325" s="150"/>
      <c r="Z325" s="150"/>
      <c r="AA325" s="150"/>
      <c r="AB325" s="150"/>
      <c r="AC325" s="150"/>
      <c r="AD325" s="150"/>
      <c r="AE325" s="150"/>
      <c r="AF325" s="150"/>
      <c r="AG325" s="150" t="s">
        <v>176</v>
      </c>
      <c r="AH325" s="150">
        <v>0</v>
      </c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">
      <c r="A326" s="157"/>
      <c r="B326" s="158"/>
      <c r="C326" s="186" t="s">
        <v>654</v>
      </c>
      <c r="D326" s="161"/>
      <c r="E326" s="162">
        <v>5.24</v>
      </c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  <c r="R326" s="159"/>
      <c r="S326" s="159"/>
      <c r="T326" s="159"/>
      <c r="U326" s="159"/>
      <c r="V326" s="159"/>
      <c r="W326" s="159"/>
      <c r="X326" s="150"/>
      <c r="Y326" s="150"/>
      <c r="Z326" s="150"/>
      <c r="AA326" s="150"/>
      <c r="AB326" s="150"/>
      <c r="AC326" s="150"/>
      <c r="AD326" s="150"/>
      <c r="AE326" s="150"/>
      <c r="AF326" s="150"/>
      <c r="AG326" s="150" t="s">
        <v>176</v>
      </c>
      <c r="AH326" s="150">
        <v>0</v>
      </c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1" x14ac:dyDescent="0.2">
      <c r="A327" s="157"/>
      <c r="B327" s="158"/>
      <c r="C327" s="186" t="s">
        <v>655</v>
      </c>
      <c r="D327" s="161"/>
      <c r="E327" s="162">
        <v>1.27</v>
      </c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9"/>
      <c r="X327" s="150"/>
      <c r="Y327" s="150"/>
      <c r="Z327" s="150"/>
      <c r="AA327" s="150"/>
      <c r="AB327" s="150"/>
      <c r="AC327" s="150"/>
      <c r="AD327" s="150"/>
      <c r="AE327" s="150"/>
      <c r="AF327" s="150"/>
      <c r="AG327" s="150" t="s">
        <v>176</v>
      </c>
      <c r="AH327" s="150">
        <v>0</v>
      </c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1" x14ac:dyDescent="0.2">
      <c r="A328" s="157"/>
      <c r="B328" s="158"/>
      <c r="C328" s="186" t="s">
        <v>656</v>
      </c>
      <c r="D328" s="161"/>
      <c r="E328" s="162">
        <v>9.8699999999999992</v>
      </c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  <c r="R328" s="159"/>
      <c r="S328" s="159"/>
      <c r="T328" s="159"/>
      <c r="U328" s="159"/>
      <c r="V328" s="159"/>
      <c r="W328" s="159"/>
      <c r="X328" s="150"/>
      <c r="Y328" s="150"/>
      <c r="Z328" s="150"/>
      <c r="AA328" s="150"/>
      <c r="AB328" s="150"/>
      <c r="AC328" s="150"/>
      <c r="AD328" s="150"/>
      <c r="AE328" s="150"/>
      <c r="AF328" s="150"/>
      <c r="AG328" s="150" t="s">
        <v>176</v>
      </c>
      <c r="AH328" s="150">
        <v>0</v>
      </c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 x14ac:dyDescent="0.2">
      <c r="A329" s="157"/>
      <c r="B329" s="158"/>
      <c r="C329" s="186" t="s">
        <v>657</v>
      </c>
      <c r="D329" s="161"/>
      <c r="E329" s="162">
        <v>68.459999999999994</v>
      </c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9"/>
      <c r="X329" s="150"/>
      <c r="Y329" s="150"/>
      <c r="Z329" s="150"/>
      <c r="AA329" s="150"/>
      <c r="AB329" s="150"/>
      <c r="AC329" s="150"/>
      <c r="AD329" s="150"/>
      <c r="AE329" s="150"/>
      <c r="AF329" s="150"/>
      <c r="AG329" s="150" t="s">
        <v>176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 x14ac:dyDescent="0.2">
      <c r="A330" s="157"/>
      <c r="B330" s="158"/>
      <c r="C330" s="186" t="s">
        <v>646</v>
      </c>
      <c r="D330" s="161"/>
      <c r="E330" s="162">
        <v>4.9000000000000004</v>
      </c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  <c r="R330" s="159"/>
      <c r="S330" s="159"/>
      <c r="T330" s="159"/>
      <c r="U330" s="159"/>
      <c r="V330" s="159"/>
      <c r="W330" s="159"/>
      <c r="X330" s="150"/>
      <c r="Y330" s="150"/>
      <c r="Z330" s="150"/>
      <c r="AA330" s="150"/>
      <c r="AB330" s="150"/>
      <c r="AC330" s="150"/>
      <c r="AD330" s="150"/>
      <c r="AE330" s="150"/>
      <c r="AF330" s="150"/>
      <c r="AG330" s="150" t="s">
        <v>176</v>
      </c>
      <c r="AH330" s="150">
        <v>0</v>
      </c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">
      <c r="A331" s="157"/>
      <c r="B331" s="158"/>
      <c r="C331" s="186" t="s">
        <v>658</v>
      </c>
      <c r="D331" s="161"/>
      <c r="E331" s="162">
        <v>32.35</v>
      </c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  <c r="R331" s="159"/>
      <c r="S331" s="159"/>
      <c r="T331" s="159"/>
      <c r="U331" s="159"/>
      <c r="V331" s="159"/>
      <c r="W331" s="159"/>
      <c r="X331" s="150"/>
      <c r="Y331" s="150"/>
      <c r="Z331" s="150"/>
      <c r="AA331" s="150"/>
      <c r="AB331" s="150"/>
      <c r="AC331" s="150"/>
      <c r="AD331" s="150"/>
      <c r="AE331" s="150"/>
      <c r="AF331" s="150"/>
      <c r="AG331" s="150" t="s">
        <v>176</v>
      </c>
      <c r="AH331" s="150">
        <v>0</v>
      </c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x14ac:dyDescent="0.2">
      <c r="A332" s="164" t="s">
        <v>164</v>
      </c>
      <c r="B332" s="165" t="s">
        <v>123</v>
      </c>
      <c r="C332" s="183" t="s">
        <v>124</v>
      </c>
      <c r="D332" s="166"/>
      <c r="E332" s="167"/>
      <c r="F332" s="168"/>
      <c r="G332" s="169">
        <f>SUMIF(AG333:AG362,"&lt;&gt;NOR",G333:G362)</f>
        <v>0</v>
      </c>
      <c r="H332" s="163"/>
      <c r="I332" s="163">
        <f>SUM(I333:I362)</f>
        <v>0</v>
      </c>
      <c r="J332" s="163"/>
      <c r="K332" s="163">
        <f>SUM(K333:K362)</f>
        <v>0</v>
      </c>
      <c r="L332" s="163"/>
      <c r="M332" s="163">
        <f>SUM(M333:M362)</f>
        <v>0</v>
      </c>
      <c r="N332" s="163"/>
      <c r="O332" s="163">
        <f>SUM(O333:O362)</f>
        <v>0</v>
      </c>
      <c r="P332" s="163"/>
      <c r="Q332" s="163">
        <f>SUM(Q333:Q362)</f>
        <v>0</v>
      </c>
      <c r="R332" s="163"/>
      <c r="S332" s="163"/>
      <c r="T332" s="163"/>
      <c r="U332" s="163"/>
      <c r="V332" s="163">
        <f>SUM(V333:V362)</f>
        <v>0</v>
      </c>
      <c r="W332" s="163"/>
      <c r="AG332" t="s">
        <v>165</v>
      </c>
    </row>
    <row r="333" spans="1:60" ht="22.5" outlineLevel="1" x14ac:dyDescent="0.2">
      <c r="A333" s="176">
        <v>202</v>
      </c>
      <c r="B333" s="177" t="s">
        <v>659</v>
      </c>
      <c r="C333" s="184" t="s">
        <v>660</v>
      </c>
      <c r="D333" s="178" t="s">
        <v>191</v>
      </c>
      <c r="E333" s="179">
        <v>20</v>
      </c>
      <c r="F333" s="180"/>
      <c r="G333" s="181">
        <f t="shared" ref="G333:G362" si="49">ROUND(E333*F333,2)</f>
        <v>0</v>
      </c>
      <c r="H333" s="160"/>
      <c r="I333" s="159">
        <f t="shared" ref="I333:I362" si="50">ROUND(E333*H333,2)</f>
        <v>0</v>
      </c>
      <c r="J333" s="160"/>
      <c r="K333" s="159">
        <f t="shared" ref="K333:K362" si="51">ROUND(E333*J333,2)</f>
        <v>0</v>
      </c>
      <c r="L333" s="159">
        <v>15</v>
      </c>
      <c r="M333" s="159">
        <f t="shared" ref="M333:M362" si="52">G333*(1+L333/100)</f>
        <v>0</v>
      </c>
      <c r="N333" s="159">
        <v>0</v>
      </c>
      <c r="O333" s="159">
        <f t="shared" ref="O333:O362" si="53">ROUND(E333*N333,2)</f>
        <v>0</v>
      </c>
      <c r="P333" s="159">
        <v>0</v>
      </c>
      <c r="Q333" s="159">
        <f t="shared" ref="Q333:Q362" si="54">ROUND(E333*P333,2)</f>
        <v>0</v>
      </c>
      <c r="R333" s="159"/>
      <c r="S333" s="159" t="s">
        <v>169</v>
      </c>
      <c r="T333" s="159" t="s">
        <v>170</v>
      </c>
      <c r="U333" s="159">
        <v>0</v>
      </c>
      <c r="V333" s="159">
        <f t="shared" ref="V333:V362" si="55">ROUND(E333*U333,2)</f>
        <v>0</v>
      </c>
      <c r="W333" s="159"/>
      <c r="X333" s="150"/>
      <c r="Y333" s="150"/>
      <c r="Z333" s="150"/>
      <c r="AA333" s="150"/>
      <c r="AB333" s="150"/>
      <c r="AC333" s="150"/>
      <c r="AD333" s="150"/>
      <c r="AE333" s="150"/>
      <c r="AF333" s="150"/>
      <c r="AG333" s="150" t="s">
        <v>661</v>
      </c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ht="22.5" outlineLevel="1" x14ac:dyDescent="0.2">
      <c r="A334" s="176">
        <v>203</v>
      </c>
      <c r="B334" s="177" t="s">
        <v>662</v>
      </c>
      <c r="C334" s="184" t="s">
        <v>663</v>
      </c>
      <c r="D334" s="178" t="s">
        <v>191</v>
      </c>
      <c r="E334" s="179">
        <v>40</v>
      </c>
      <c r="F334" s="180"/>
      <c r="G334" s="181">
        <f t="shared" si="49"/>
        <v>0</v>
      </c>
      <c r="H334" s="160"/>
      <c r="I334" s="159">
        <f t="shared" si="50"/>
        <v>0</v>
      </c>
      <c r="J334" s="160"/>
      <c r="K334" s="159">
        <f t="shared" si="51"/>
        <v>0</v>
      </c>
      <c r="L334" s="159">
        <v>15</v>
      </c>
      <c r="M334" s="159">
        <f t="shared" si="52"/>
        <v>0</v>
      </c>
      <c r="N334" s="159">
        <v>0</v>
      </c>
      <c r="O334" s="159">
        <f t="shared" si="53"/>
        <v>0</v>
      </c>
      <c r="P334" s="159">
        <v>0</v>
      </c>
      <c r="Q334" s="159">
        <f t="shared" si="54"/>
        <v>0</v>
      </c>
      <c r="R334" s="159"/>
      <c r="S334" s="159" t="s">
        <v>169</v>
      </c>
      <c r="T334" s="159" t="s">
        <v>170</v>
      </c>
      <c r="U334" s="159">
        <v>0</v>
      </c>
      <c r="V334" s="159">
        <f t="shared" si="55"/>
        <v>0</v>
      </c>
      <c r="W334" s="159"/>
      <c r="X334" s="150"/>
      <c r="Y334" s="150"/>
      <c r="Z334" s="150"/>
      <c r="AA334" s="150"/>
      <c r="AB334" s="150"/>
      <c r="AC334" s="150"/>
      <c r="AD334" s="150"/>
      <c r="AE334" s="150"/>
      <c r="AF334" s="150"/>
      <c r="AG334" s="150" t="s">
        <v>661</v>
      </c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ht="22.5" outlineLevel="1" x14ac:dyDescent="0.2">
      <c r="A335" s="176">
        <v>204</v>
      </c>
      <c r="B335" s="177" t="s">
        <v>664</v>
      </c>
      <c r="C335" s="184" t="s">
        <v>665</v>
      </c>
      <c r="D335" s="178" t="s">
        <v>191</v>
      </c>
      <c r="E335" s="179">
        <v>15</v>
      </c>
      <c r="F335" s="180"/>
      <c r="G335" s="181">
        <f t="shared" si="49"/>
        <v>0</v>
      </c>
      <c r="H335" s="160"/>
      <c r="I335" s="159">
        <f t="shared" si="50"/>
        <v>0</v>
      </c>
      <c r="J335" s="160"/>
      <c r="K335" s="159">
        <f t="shared" si="51"/>
        <v>0</v>
      </c>
      <c r="L335" s="159">
        <v>15</v>
      </c>
      <c r="M335" s="159">
        <f t="shared" si="52"/>
        <v>0</v>
      </c>
      <c r="N335" s="159">
        <v>0</v>
      </c>
      <c r="O335" s="159">
        <f t="shared" si="53"/>
        <v>0</v>
      </c>
      <c r="P335" s="159">
        <v>0</v>
      </c>
      <c r="Q335" s="159">
        <f t="shared" si="54"/>
        <v>0</v>
      </c>
      <c r="R335" s="159"/>
      <c r="S335" s="159" t="s">
        <v>169</v>
      </c>
      <c r="T335" s="159" t="s">
        <v>170</v>
      </c>
      <c r="U335" s="159">
        <v>0</v>
      </c>
      <c r="V335" s="159">
        <f t="shared" si="55"/>
        <v>0</v>
      </c>
      <c r="W335" s="159"/>
      <c r="X335" s="150"/>
      <c r="Y335" s="150"/>
      <c r="Z335" s="150"/>
      <c r="AA335" s="150"/>
      <c r="AB335" s="150"/>
      <c r="AC335" s="150"/>
      <c r="AD335" s="150"/>
      <c r="AE335" s="150"/>
      <c r="AF335" s="150"/>
      <c r="AG335" s="150" t="s">
        <v>661</v>
      </c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ht="22.5" outlineLevel="1" x14ac:dyDescent="0.2">
      <c r="A336" s="176">
        <v>205</v>
      </c>
      <c r="B336" s="177" t="s">
        <v>666</v>
      </c>
      <c r="C336" s="184" t="s">
        <v>667</v>
      </c>
      <c r="D336" s="178" t="s">
        <v>168</v>
      </c>
      <c r="E336" s="179">
        <v>10</v>
      </c>
      <c r="F336" s="180"/>
      <c r="G336" s="181">
        <f t="shared" si="49"/>
        <v>0</v>
      </c>
      <c r="H336" s="160"/>
      <c r="I336" s="159">
        <f t="shared" si="50"/>
        <v>0</v>
      </c>
      <c r="J336" s="160"/>
      <c r="K336" s="159">
        <f t="shared" si="51"/>
        <v>0</v>
      </c>
      <c r="L336" s="159">
        <v>15</v>
      </c>
      <c r="M336" s="159">
        <f t="shared" si="52"/>
        <v>0</v>
      </c>
      <c r="N336" s="159">
        <v>0</v>
      </c>
      <c r="O336" s="159">
        <f t="shared" si="53"/>
        <v>0</v>
      </c>
      <c r="P336" s="159">
        <v>0</v>
      </c>
      <c r="Q336" s="159">
        <f t="shared" si="54"/>
        <v>0</v>
      </c>
      <c r="R336" s="159"/>
      <c r="S336" s="159" t="s">
        <v>169</v>
      </c>
      <c r="T336" s="159" t="s">
        <v>170</v>
      </c>
      <c r="U336" s="159">
        <v>0</v>
      </c>
      <c r="V336" s="159">
        <f t="shared" si="55"/>
        <v>0</v>
      </c>
      <c r="W336" s="159"/>
      <c r="X336" s="150"/>
      <c r="Y336" s="150"/>
      <c r="Z336" s="150"/>
      <c r="AA336" s="150"/>
      <c r="AB336" s="150"/>
      <c r="AC336" s="150"/>
      <c r="AD336" s="150"/>
      <c r="AE336" s="150"/>
      <c r="AF336" s="150"/>
      <c r="AG336" s="150" t="s">
        <v>661</v>
      </c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">
      <c r="A337" s="176">
        <v>206</v>
      </c>
      <c r="B337" s="177" t="s">
        <v>668</v>
      </c>
      <c r="C337" s="184" t="s">
        <v>669</v>
      </c>
      <c r="D337" s="178" t="s">
        <v>168</v>
      </c>
      <c r="E337" s="179">
        <v>3</v>
      </c>
      <c r="F337" s="180"/>
      <c r="G337" s="181">
        <f t="shared" si="49"/>
        <v>0</v>
      </c>
      <c r="H337" s="160"/>
      <c r="I337" s="159">
        <f t="shared" si="50"/>
        <v>0</v>
      </c>
      <c r="J337" s="160"/>
      <c r="K337" s="159">
        <f t="shared" si="51"/>
        <v>0</v>
      </c>
      <c r="L337" s="159">
        <v>15</v>
      </c>
      <c r="M337" s="159">
        <f t="shared" si="52"/>
        <v>0</v>
      </c>
      <c r="N337" s="159">
        <v>0</v>
      </c>
      <c r="O337" s="159">
        <f t="shared" si="53"/>
        <v>0</v>
      </c>
      <c r="P337" s="159">
        <v>0</v>
      </c>
      <c r="Q337" s="159">
        <f t="shared" si="54"/>
        <v>0</v>
      </c>
      <c r="R337" s="159"/>
      <c r="S337" s="159" t="s">
        <v>169</v>
      </c>
      <c r="T337" s="159" t="s">
        <v>170</v>
      </c>
      <c r="U337" s="159">
        <v>0</v>
      </c>
      <c r="V337" s="159">
        <f t="shared" si="55"/>
        <v>0</v>
      </c>
      <c r="W337" s="159"/>
      <c r="X337" s="150"/>
      <c r="Y337" s="150"/>
      <c r="Z337" s="150"/>
      <c r="AA337" s="150"/>
      <c r="AB337" s="150"/>
      <c r="AC337" s="150"/>
      <c r="AD337" s="150"/>
      <c r="AE337" s="150"/>
      <c r="AF337" s="150"/>
      <c r="AG337" s="150" t="s">
        <v>661</v>
      </c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">
      <c r="A338" s="176">
        <v>207</v>
      </c>
      <c r="B338" s="177" t="s">
        <v>670</v>
      </c>
      <c r="C338" s="184" t="s">
        <v>671</v>
      </c>
      <c r="D338" s="178" t="s">
        <v>168</v>
      </c>
      <c r="E338" s="179">
        <v>4</v>
      </c>
      <c r="F338" s="180"/>
      <c r="G338" s="181">
        <f t="shared" si="49"/>
        <v>0</v>
      </c>
      <c r="H338" s="160"/>
      <c r="I338" s="159">
        <f t="shared" si="50"/>
        <v>0</v>
      </c>
      <c r="J338" s="160"/>
      <c r="K338" s="159">
        <f t="shared" si="51"/>
        <v>0</v>
      </c>
      <c r="L338" s="159">
        <v>15</v>
      </c>
      <c r="M338" s="159">
        <f t="shared" si="52"/>
        <v>0</v>
      </c>
      <c r="N338" s="159">
        <v>0</v>
      </c>
      <c r="O338" s="159">
        <f t="shared" si="53"/>
        <v>0</v>
      </c>
      <c r="P338" s="159">
        <v>0</v>
      </c>
      <c r="Q338" s="159">
        <f t="shared" si="54"/>
        <v>0</v>
      </c>
      <c r="R338" s="159"/>
      <c r="S338" s="159" t="s">
        <v>169</v>
      </c>
      <c r="T338" s="159" t="s">
        <v>170</v>
      </c>
      <c r="U338" s="159">
        <v>0</v>
      </c>
      <c r="V338" s="159">
        <f t="shared" si="55"/>
        <v>0</v>
      </c>
      <c r="W338" s="159"/>
      <c r="X338" s="150"/>
      <c r="Y338" s="150"/>
      <c r="Z338" s="150"/>
      <c r="AA338" s="150"/>
      <c r="AB338" s="150"/>
      <c r="AC338" s="150"/>
      <c r="AD338" s="150"/>
      <c r="AE338" s="150"/>
      <c r="AF338" s="150"/>
      <c r="AG338" s="150" t="s">
        <v>186</v>
      </c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ht="22.5" outlineLevel="1" x14ac:dyDescent="0.2">
      <c r="A339" s="176">
        <v>208</v>
      </c>
      <c r="B339" s="177" t="s">
        <v>672</v>
      </c>
      <c r="C339" s="184" t="s">
        <v>673</v>
      </c>
      <c r="D339" s="178" t="s">
        <v>168</v>
      </c>
      <c r="E339" s="179">
        <v>1</v>
      </c>
      <c r="F339" s="180"/>
      <c r="G339" s="181">
        <f t="shared" si="49"/>
        <v>0</v>
      </c>
      <c r="H339" s="160"/>
      <c r="I339" s="159">
        <f t="shared" si="50"/>
        <v>0</v>
      </c>
      <c r="J339" s="160"/>
      <c r="K339" s="159">
        <f t="shared" si="51"/>
        <v>0</v>
      </c>
      <c r="L339" s="159">
        <v>15</v>
      </c>
      <c r="M339" s="159">
        <f t="shared" si="52"/>
        <v>0</v>
      </c>
      <c r="N339" s="159">
        <v>0</v>
      </c>
      <c r="O339" s="159">
        <f t="shared" si="53"/>
        <v>0</v>
      </c>
      <c r="P339" s="159">
        <v>0</v>
      </c>
      <c r="Q339" s="159">
        <f t="shared" si="54"/>
        <v>0</v>
      </c>
      <c r="R339" s="159"/>
      <c r="S339" s="159" t="s">
        <v>169</v>
      </c>
      <c r="T339" s="159" t="s">
        <v>170</v>
      </c>
      <c r="U339" s="159">
        <v>0</v>
      </c>
      <c r="V339" s="159">
        <f t="shared" si="55"/>
        <v>0</v>
      </c>
      <c r="W339" s="159"/>
      <c r="X339" s="150"/>
      <c r="Y339" s="150"/>
      <c r="Z339" s="150"/>
      <c r="AA339" s="150"/>
      <c r="AB339" s="150"/>
      <c r="AC339" s="150"/>
      <c r="AD339" s="150"/>
      <c r="AE339" s="150"/>
      <c r="AF339" s="150"/>
      <c r="AG339" s="150" t="s">
        <v>661</v>
      </c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ht="22.5" outlineLevel="1" x14ac:dyDescent="0.2">
      <c r="A340" s="176">
        <v>209</v>
      </c>
      <c r="B340" s="177" t="s">
        <v>674</v>
      </c>
      <c r="C340" s="184" t="s">
        <v>675</v>
      </c>
      <c r="D340" s="178" t="s">
        <v>168</v>
      </c>
      <c r="E340" s="179">
        <v>9</v>
      </c>
      <c r="F340" s="180"/>
      <c r="G340" s="181">
        <f t="shared" si="49"/>
        <v>0</v>
      </c>
      <c r="H340" s="160"/>
      <c r="I340" s="159">
        <f t="shared" si="50"/>
        <v>0</v>
      </c>
      <c r="J340" s="160"/>
      <c r="K340" s="159">
        <f t="shared" si="51"/>
        <v>0</v>
      </c>
      <c r="L340" s="159">
        <v>15</v>
      </c>
      <c r="M340" s="159">
        <f t="shared" si="52"/>
        <v>0</v>
      </c>
      <c r="N340" s="159">
        <v>0</v>
      </c>
      <c r="O340" s="159">
        <f t="shared" si="53"/>
        <v>0</v>
      </c>
      <c r="P340" s="159">
        <v>0</v>
      </c>
      <c r="Q340" s="159">
        <f t="shared" si="54"/>
        <v>0</v>
      </c>
      <c r="R340" s="159"/>
      <c r="S340" s="159" t="s">
        <v>169</v>
      </c>
      <c r="T340" s="159" t="s">
        <v>170</v>
      </c>
      <c r="U340" s="159">
        <v>0</v>
      </c>
      <c r="V340" s="159">
        <f t="shared" si="55"/>
        <v>0</v>
      </c>
      <c r="W340" s="159"/>
      <c r="X340" s="150"/>
      <c r="Y340" s="150"/>
      <c r="Z340" s="150"/>
      <c r="AA340" s="150"/>
      <c r="AB340" s="150"/>
      <c r="AC340" s="150"/>
      <c r="AD340" s="150"/>
      <c r="AE340" s="150"/>
      <c r="AF340" s="150"/>
      <c r="AG340" s="150" t="s">
        <v>661</v>
      </c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ht="22.5" outlineLevel="1" x14ac:dyDescent="0.2">
      <c r="A341" s="176">
        <v>210</v>
      </c>
      <c r="B341" s="177" t="s">
        <v>676</v>
      </c>
      <c r="C341" s="184" t="s">
        <v>677</v>
      </c>
      <c r="D341" s="178" t="s">
        <v>168</v>
      </c>
      <c r="E341" s="179">
        <v>4</v>
      </c>
      <c r="F341" s="180"/>
      <c r="G341" s="181">
        <f t="shared" si="49"/>
        <v>0</v>
      </c>
      <c r="H341" s="160"/>
      <c r="I341" s="159">
        <f t="shared" si="50"/>
        <v>0</v>
      </c>
      <c r="J341" s="160"/>
      <c r="K341" s="159">
        <f t="shared" si="51"/>
        <v>0</v>
      </c>
      <c r="L341" s="159">
        <v>15</v>
      </c>
      <c r="M341" s="159">
        <f t="shared" si="52"/>
        <v>0</v>
      </c>
      <c r="N341" s="159">
        <v>0</v>
      </c>
      <c r="O341" s="159">
        <f t="shared" si="53"/>
        <v>0</v>
      </c>
      <c r="P341" s="159">
        <v>0</v>
      </c>
      <c r="Q341" s="159">
        <f t="shared" si="54"/>
        <v>0</v>
      </c>
      <c r="R341" s="159"/>
      <c r="S341" s="159" t="s">
        <v>169</v>
      </c>
      <c r="T341" s="159" t="s">
        <v>170</v>
      </c>
      <c r="U341" s="159">
        <v>0</v>
      </c>
      <c r="V341" s="159">
        <f t="shared" si="55"/>
        <v>0</v>
      </c>
      <c r="W341" s="159"/>
      <c r="X341" s="150"/>
      <c r="Y341" s="150"/>
      <c r="Z341" s="150"/>
      <c r="AA341" s="150"/>
      <c r="AB341" s="150"/>
      <c r="AC341" s="150"/>
      <c r="AD341" s="150"/>
      <c r="AE341" s="150"/>
      <c r="AF341" s="150"/>
      <c r="AG341" s="150" t="s">
        <v>661</v>
      </c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ht="22.5" outlineLevel="1" x14ac:dyDescent="0.2">
      <c r="A342" s="176">
        <v>211</v>
      </c>
      <c r="B342" s="177" t="s">
        <v>678</v>
      </c>
      <c r="C342" s="184" t="s">
        <v>679</v>
      </c>
      <c r="D342" s="178" t="s">
        <v>168</v>
      </c>
      <c r="E342" s="179">
        <v>1</v>
      </c>
      <c r="F342" s="180"/>
      <c r="G342" s="181">
        <f t="shared" si="49"/>
        <v>0</v>
      </c>
      <c r="H342" s="160"/>
      <c r="I342" s="159">
        <f t="shared" si="50"/>
        <v>0</v>
      </c>
      <c r="J342" s="160"/>
      <c r="K342" s="159">
        <f t="shared" si="51"/>
        <v>0</v>
      </c>
      <c r="L342" s="159">
        <v>15</v>
      </c>
      <c r="M342" s="159">
        <f t="shared" si="52"/>
        <v>0</v>
      </c>
      <c r="N342" s="159">
        <v>0</v>
      </c>
      <c r="O342" s="159">
        <f t="shared" si="53"/>
        <v>0</v>
      </c>
      <c r="P342" s="159">
        <v>0</v>
      </c>
      <c r="Q342" s="159">
        <f t="shared" si="54"/>
        <v>0</v>
      </c>
      <c r="R342" s="159"/>
      <c r="S342" s="159" t="s">
        <v>169</v>
      </c>
      <c r="T342" s="159" t="s">
        <v>170</v>
      </c>
      <c r="U342" s="159">
        <v>0</v>
      </c>
      <c r="V342" s="159">
        <f t="shared" si="55"/>
        <v>0</v>
      </c>
      <c r="W342" s="159"/>
      <c r="X342" s="150"/>
      <c r="Y342" s="150"/>
      <c r="Z342" s="150"/>
      <c r="AA342" s="150"/>
      <c r="AB342" s="150"/>
      <c r="AC342" s="150"/>
      <c r="AD342" s="150"/>
      <c r="AE342" s="150"/>
      <c r="AF342" s="150"/>
      <c r="AG342" s="150" t="s">
        <v>661</v>
      </c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ht="22.5" outlineLevel="1" x14ac:dyDescent="0.2">
      <c r="A343" s="176">
        <v>212</v>
      </c>
      <c r="B343" s="177" t="s">
        <v>680</v>
      </c>
      <c r="C343" s="184" t="s">
        <v>681</v>
      </c>
      <c r="D343" s="178" t="s">
        <v>191</v>
      </c>
      <c r="E343" s="179">
        <v>250</v>
      </c>
      <c r="F343" s="180"/>
      <c r="G343" s="181">
        <f t="shared" si="49"/>
        <v>0</v>
      </c>
      <c r="H343" s="160"/>
      <c r="I343" s="159">
        <f t="shared" si="50"/>
        <v>0</v>
      </c>
      <c r="J343" s="160"/>
      <c r="K343" s="159">
        <f t="shared" si="51"/>
        <v>0</v>
      </c>
      <c r="L343" s="159">
        <v>15</v>
      </c>
      <c r="M343" s="159">
        <f t="shared" si="52"/>
        <v>0</v>
      </c>
      <c r="N343" s="159">
        <v>0</v>
      </c>
      <c r="O343" s="159">
        <f t="shared" si="53"/>
        <v>0</v>
      </c>
      <c r="P343" s="159">
        <v>0</v>
      </c>
      <c r="Q343" s="159">
        <f t="shared" si="54"/>
        <v>0</v>
      </c>
      <c r="R343" s="159"/>
      <c r="S343" s="159" t="s">
        <v>169</v>
      </c>
      <c r="T343" s="159" t="s">
        <v>170</v>
      </c>
      <c r="U343" s="159">
        <v>0</v>
      </c>
      <c r="V343" s="159">
        <f t="shared" si="55"/>
        <v>0</v>
      </c>
      <c r="W343" s="159"/>
      <c r="X343" s="150"/>
      <c r="Y343" s="150"/>
      <c r="Z343" s="150"/>
      <c r="AA343" s="150"/>
      <c r="AB343" s="150"/>
      <c r="AC343" s="150"/>
      <c r="AD343" s="150"/>
      <c r="AE343" s="150"/>
      <c r="AF343" s="150"/>
      <c r="AG343" s="150" t="s">
        <v>661</v>
      </c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ht="22.5" outlineLevel="1" x14ac:dyDescent="0.2">
      <c r="A344" s="176">
        <v>213</v>
      </c>
      <c r="B344" s="177" t="s">
        <v>682</v>
      </c>
      <c r="C344" s="184" t="s">
        <v>683</v>
      </c>
      <c r="D344" s="178" t="s">
        <v>191</v>
      </c>
      <c r="E344" s="179">
        <v>180</v>
      </c>
      <c r="F344" s="180"/>
      <c r="G344" s="181">
        <f t="shared" si="49"/>
        <v>0</v>
      </c>
      <c r="H344" s="160"/>
      <c r="I344" s="159">
        <f t="shared" si="50"/>
        <v>0</v>
      </c>
      <c r="J344" s="160"/>
      <c r="K344" s="159">
        <f t="shared" si="51"/>
        <v>0</v>
      </c>
      <c r="L344" s="159">
        <v>15</v>
      </c>
      <c r="M344" s="159">
        <f t="shared" si="52"/>
        <v>0</v>
      </c>
      <c r="N344" s="159">
        <v>0</v>
      </c>
      <c r="O344" s="159">
        <f t="shared" si="53"/>
        <v>0</v>
      </c>
      <c r="P344" s="159">
        <v>0</v>
      </c>
      <c r="Q344" s="159">
        <f t="shared" si="54"/>
        <v>0</v>
      </c>
      <c r="R344" s="159"/>
      <c r="S344" s="159" t="s">
        <v>169</v>
      </c>
      <c r="T344" s="159" t="s">
        <v>170</v>
      </c>
      <c r="U344" s="159">
        <v>0</v>
      </c>
      <c r="V344" s="159">
        <f t="shared" si="55"/>
        <v>0</v>
      </c>
      <c r="W344" s="159"/>
      <c r="X344" s="150"/>
      <c r="Y344" s="150"/>
      <c r="Z344" s="150"/>
      <c r="AA344" s="150"/>
      <c r="AB344" s="150"/>
      <c r="AC344" s="150"/>
      <c r="AD344" s="150"/>
      <c r="AE344" s="150"/>
      <c r="AF344" s="150"/>
      <c r="AG344" s="150" t="s">
        <v>661</v>
      </c>
      <c r="AH344" s="150"/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ht="22.5" outlineLevel="1" x14ac:dyDescent="0.2">
      <c r="A345" s="176">
        <v>214</v>
      </c>
      <c r="B345" s="177" t="s">
        <v>684</v>
      </c>
      <c r="C345" s="184" t="s">
        <v>685</v>
      </c>
      <c r="D345" s="178" t="s">
        <v>191</v>
      </c>
      <c r="E345" s="179">
        <v>20</v>
      </c>
      <c r="F345" s="180"/>
      <c r="G345" s="181">
        <f t="shared" si="49"/>
        <v>0</v>
      </c>
      <c r="H345" s="160"/>
      <c r="I345" s="159">
        <f t="shared" si="50"/>
        <v>0</v>
      </c>
      <c r="J345" s="160"/>
      <c r="K345" s="159">
        <f t="shared" si="51"/>
        <v>0</v>
      </c>
      <c r="L345" s="159">
        <v>15</v>
      </c>
      <c r="M345" s="159">
        <f t="shared" si="52"/>
        <v>0</v>
      </c>
      <c r="N345" s="159">
        <v>0</v>
      </c>
      <c r="O345" s="159">
        <f t="shared" si="53"/>
        <v>0</v>
      </c>
      <c r="P345" s="159">
        <v>0</v>
      </c>
      <c r="Q345" s="159">
        <f t="shared" si="54"/>
        <v>0</v>
      </c>
      <c r="R345" s="159"/>
      <c r="S345" s="159" t="s">
        <v>169</v>
      </c>
      <c r="T345" s="159" t="s">
        <v>170</v>
      </c>
      <c r="U345" s="159">
        <v>0</v>
      </c>
      <c r="V345" s="159">
        <f t="shared" si="55"/>
        <v>0</v>
      </c>
      <c r="W345" s="159"/>
      <c r="X345" s="150"/>
      <c r="Y345" s="150"/>
      <c r="Z345" s="150"/>
      <c r="AA345" s="150"/>
      <c r="AB345" s="150"/>
      <c r="AC345" s="150"/>
      <c r="AD345" s="150"/>
      <c r="AE345" s="150"/>
      <c r="AF345" s="150"/>
      <c r="AG345" s="150" t="s">
        <v>661</v>
      </c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ht="22.5" outlineLevel="1" x14ac:dyDescent="0.2">
      <c r="A346" s="176">
        <v>215</v>
      </c>
      <c r="B346" s="177" t="s">
        <v>686</v>
      </c>
      <c r="C346" s="184" t="s">
        <v>687</v>
      </c>
      <c r="D346" s="178" t="s">
        <v>191</v>
      </c>
      <c r="E346" s="179">
        <v>40</v>
      </c>
      <c r="F346" s="180"/>
      <c r="G346" s="181">
        <f t="shared" si="49"/>
        <v>0</v>
      </c>
      <c r="H346" s="160"/>
      <c r="I346" s="159">
        <f t="shared" si="50"/>
        <v>0</v>
      </c>
      <c r="J346" s="160"/>
      <c r="K346" s="159">
        <f t="shared" si="51"/>
        <v>0</v>
      </c>
      <c r="L346" s="159">
        <v>15</v>
      </c>
      <c r="M346" s="159">
        <f t="shared" si="52"/>
        <v>0</v>
      </c>
      <c r="N346" s="159">
        <v>0</v>
      </c>
      <c r="O346" s="159">
        <f t="shared" si="53"/>
        <v>0</v>
      </c>
      <c r="P346" s="159">
        <v>0</v>
      </c>
      <c r="Q346" s="159">
        <f t="shared" si="54"/>
        <v>0</v>
      </c>
      <c r="R346" s="159"/>
      <c r="S346" s="159" t="s">
        <v>169</v>
      </c>
      <c r="T346" s="159" t="s">
        <v>170</v>
      </c>
      <c r="U346" s="159">
        <v>0</v>
      </c>
      <c r="V346" s="159">
        <f t="shared" si="55"/>
        <v>0</v>
      </c>
      <c r="W346" s="159"/>
      <c r="X346" s="150"/>
      <c r="Y346" s="150"/>
      <c r="Z346" s="150"/>
      <c r="AA346" s="150"/>
      <c r="AB346" s="150"/>
      <c r="AC346" s="150"/>
      <c r="AD346" s="150"/>
      <c r="AE346" s="150"/>
      <c r="AF346" s="150"/>
      <c r="AG346" s="150" t="s">
        <v>661</v>
      </c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ht="22.5" outlineLevel="1" x14ac:dyDescent="0.2">
      <c r="A347" s="176">
        <v>216</v>
      </c>
      <c r="B347" s="177" t="s">
        <v>688</v>
      </c>
      <c r="C347" s="184" t="s">
        <v>689</v>
      </c>
      <c r="D347" s="178" t="s">
        <v>191</v>
      </c>
      <c r="E347" s="179">
        <v>15</v>
      </c>
      <c r="F347" s="180"/>
      <c r="G347" s="181">
        <f t="shared" si="49"/>
        <v>0</v>
      </c>
      <c r="H347" s="160"/>
      <c r="I347" s="159">
        <f t="shared" si="50"/>
        <v>0</v>
      </c>
      <c r="J347" s="160"/>
      <c r="K347" s="159">
        <f t="shared" si="51"/>
        <v>0</v>
      </c>
      <c r="L347" s="159">
        <v>15</v>
      </c>
      <c r="M347" s="159">
        <f t="shared" si="52"/>
        <v>0</v>
      </c>
      <c r="N347" s="159">
        <v>0</v>
      </c>
      <c r="O347" s="159">
        <f t="shared" si="53"/>
        <v>0</v>
      </c>
      <c r="P347" s="159">
        <v>0</v>
      </c>
      <c r="Q347" s="159">
        <f t="shared" si="54"/>
        <v>0</v>
      </c>
      <c r="R347" s="159"/>
      <c r="S347" s="159" t="s">
        <v>169</v>
      </c>
      <c r="T347" s="159" t="s">
        <v>170</v>
      </c>
      <c r="U347" s="159">
        <v>0</v>
      </c>
      <c r="V347" s="159">
        <f t="shared" si="55"/>
        <v>0</v>
      </c>
      <c r="W347" s="159"/>
      <c r="X347" s="150"/>
      <c r="Y347" s="150"/>
      <c r="Z347" s="150"/>
      <c r="AA347" s="150"/>
      <c r="AB347" s="150"/>
      <c r="AC347" s="150"/>
      <c r="AD347" s="150"/>
      <c r="AE347" s="150"/>
      <c r="AF347" s="150"/>
      <c r="AG347" s="150" t="s">
        <v>661</v>
      </c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1" x14ac:dyDescent="0.2">
      <c r="A348" s="176">
        <v>217</v>
      </c>
      <c r="B348" s="177" t="s">
        <v>690</v>
      </c>
      <c r="C348" s="184" t="s">
        <v>691</v>
      </c>
      <c r="D348" s="178" t="s">
        <v>191</v>
      </c>
      <c r="E348" s="179">
        <v>15</v>
      </c>
      <c r="F348" s="180"/>
      <c r="G348" s="181">
        <f t="shared" si="49"/>
        <v>0</v>
      </c>
      <c r="H348" s="160"/>
      <c r="I348" s="159">
        <f t="shared" si="50"/>
        <v>0</v>
      </c>
      <c r="J348" s="160"/>
      <c r="K348" s="159">
        <f t="shared" si="51"/>
        <v>0</v>
      </c>
      <c r="L348" s="159">
        <v>15</v>
      </c>
      <c r="M348" s="159">
        <f t="shared" si="52"/>
        <v>0</v>
      </c>
      <c r="N348" s="159">
        <v>0</v>
      </c>
      <c r="O348" s="159">
        <f t="shared" si="53"/>
        <v>0</v>
      </c>
      <c r="P348" s="159">
        <v>0</v>
      </c>
      <c r="Q348" s="159">
        <f t="shared" si="54"/>
        <v>0</v>
      </c>
      <c r="R348" s="159"/>
      <c r="S348" s="159" t="s">
        <v>169</v>
      </c>
      <c r="T348" s="159" t="s">
        <v>170</v>
      </c>
      <c r="U348" s="159">
        <v>0</v>
      </c>
      <c r="V348" s="159">
        <f t="shared" si="55"/>
        <v>0</v>
      </c>
      <c r="W348" s="159"/>
      <c r="X348" s="150"/>
      <c r="Y348" s="150"/>
      <c r="Z348" s="150"/>
      <c r="AA348" s="150"/>
      <c r="AB348" s="150"/>
      <c r="AC348" s="150"/>
      <c r="AD348" s="150"/>
      <c r="AE348" s="150"/>
      <c r="AF348" s="150"/>
      <c r="AG348" s="150" t="s">
        <v>661</v>
      </c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">
      <c r="A349" s="176">
        <v>218</v>
      </c>
      <c r="B349" s="177" t="s">
        <v>692</v>
      </c>
      <c r="C349" s="184" t="s">
        <v>693</v>
      </c>
      <c r="D349" s="178" t="s">
        <v>191</v>
      </c>
      <c r="E349" s="179">
        <v>15</v>
      </c>
      <c r="F349" s="180"/>
      <c r="G349" s="181">
        <f t="shared" si="49"/>
        <v>0</v>
      </c>
      <c r="H349" s="160"/>
      <c r="I349" s="159">
        <f t="shared" si="50"/>
        <v>0</v>
      </c>
      <c r="J349" s="160"/>
      <c r="K349" s="159">
        <f t="shared" si="51"/>
        <v>0</v>
      </c>
      <c r="L349" s="159">
        <v>15</v>
      </c>
      <c r="M349" s="159">
        <f t="shared" si="52"/>
        <v>0</v>
      </c>
      <c r="N349" s="159">
        <v>0</v>
      </c>
      <c r="O349" s="159">
        <f t="shared" si="53"/>
        <v>0</v>
      </c>
      <c r="P349" s="159">
        <v>0</v>
      </c>
      <c r="Q349" s="159">
        <f t="shared" si="54"/>
        <v>0</v>
      </c>
      <c r="R349" s="159"/>
      <c r="S349" s="159" t="s">
        <v>169</v>
      </c>
      <c r="T349" s="159" t="s">
        <v>170</v>
      </c>
      <c r="U349" s="159">
        <v>0</v>
      </c>
      <c r="V349" s="159">
        <f t="shared" si="55"/>
        <v>0</v>
      </c>
      <c r="W349" s="159"/>
      <c r="X349" s="150"/>
      <c r="Y349" s="150"/>
      <c r="Z349" s="150"/>
      <c r="AA349" s="150"/>
      <c r="AB349" s="150"/>
      <c r="AC349" s="150"/>
      <c r="AD349" s="150"/>
      <c r="AE349" s="150"/>
      <c r="AF349" s="150"/>
      <c r="AG349" s="150" t="s">
        <v>186</v>
      </c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ht="22.5" outlineLevel="1" x14ac:dyDescent="0.2">
      <c r="A350" s="176">
        <v>219</v>
      </c>
      <c r="B350" s="177" t="s">
        <v>694</v>
      </c>
      <c r="C350" s="184" t="s">
        <v>695</v>
      </c>
      <c r="D350" s="178" t="s">
        <v>168</v>
      </c>
      <c r="E350" s="179">
        <v>3</v>
      </c>
      <c r="F350" s="180"/>
      <c r="G350" s="181">
        <f t="shared" si="49"/>
        <v>0</v>
      </c>
      <c r="H350" s="160"/>
      <c r="I350" s="159">
        <f t="shared" si="50"/>
        <v>0</v>
      </c>
      <c r="J350" s="160"/>
      <c r="K350" s="159">
        <f t="shared" si="51"/>
        <v>0</v>
      </c>
      <c r="L350" s="159">
        <v>15</v>
      </c>
      <c r="M350" s="159">
        <f t="shared" si="52"/>
        <v>0</v>
      </c>
      <c r="N350" s="159">
        <v>0</v>
      </c>
      <c r="O350" s="159">
        <f t="shared" si="53"/>
        <v>0</v>
      </c>
      <c r="P350" s="159">
        <v>0</v>
      </c>
      <c r="Q350" s="159">
        <f t="shared" si="54"/>
        <v>0</v>
      </c>
      <c r="R350" s="159"/>
      <c r="S350" s="159" t="s">
        <v>169</v>
      </c>
      <c r="T350" s="159" t="s">
        <v>170</v>
      </c>
      <c r="U350" s="159">
        <v>0</v>
      </c>
      <c r="V350" s="159">
        <f t="shared" si="55"/>
        <v>0</v>
      </c>
      <c r="W350" s="159"/>
      <c r="X350" s="150"/>
      <c r="Y350" s="150"/>
      <c r="Z350" s="150"/>
      <c r="AA350" s="150"/>
      <c r="AB350" s="150"/>
      <c r="AC350" s="150"/>
      <c r="AD350" s="150"/>
      <c r="AE350" s="150"/>
      <c r="AF350" s="150"/>
      <c r="AG350" s="150" t="s">
        <v>661</v>
      </c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ht="22.5" outlineLevel="1" x14ac:dyDescent="0.2">
      <c r="A351" s="176">
        <v>220</v>
      </c>
      <c r="B351" s="177" t="s">
        <v>696</v>
      </c>
      <c r="C351" s="184" t="s">
        <v>697</v>
      </c>
      <c r="D351" s="178" t="s">
        <v>168</v>
      </c>
      <c r="E351" s="179">
        <v>2</v>
      </c>
      <c r="F351" s="180"/>
      <c r="G351" s="181">
        <f t="shared" si="49"/>
        <v>0</v>
      </c>
      <c r="H351" s="160"/>
      <c r="I351" s="159">
        <f t="shared" si="50"/>
        <v>0</v>
      </c>
      <c r="J351" s="160"/>
      <c r="K351" s="159">
        <f t="shared" si="51"/>
        <v>0</v>
      </c>
      <c r="L351" s="159">
        <v>15</v>
      </c>
      <c r="M351" s="159">
        <f t="shared" si="52"/>
        <v>0</v>
      </c>
      <c r="N351" s="159">
        <v>0</v>
      </c>
      <c r="O351" s="159">
        <f t="shared" si="53"/>
        <v>0</v>
      </c>
      <c r="P351" s="159">
        <v>0</v>
      </c>
      <c r="Q351" s="159">
        <f t="shared" si="54"/>
        <v>0</v>
      </c>
      <c r="R351" s="159"/>
      <c r="S351" s="159" t="s">
        <v>169</v>
      </c>
      <c r="T351" s="159" t="s">
        <v>170</v>
      </c>
      <c r="U351" s="159">
        <v>0</v>
      </c>
      <c r="V351" s="159">
        <f t="shared" si="55"/>
        <v>0</v>
      </c>
      <c r="W351" s="159"/>
      <c r="X351" s="150"/>
      <c r="Y351" s="150"/>
      <c r="Z351" s="150"/>
      <c r="AA351" s="150"/>
      <c r="AB351" s="150"/>
      <c r="AC351" s="150"/>
      <c r="AD351" s="150"/>
      <c r="AE351" s="150"/>
      <c r="AF351" s="150"/>
      <c r="AG351" s="150" t="s">
        <v>661</v>
      </c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ht="22.5" outlineLevel="1" x14ac:dyDescent="0.2">
      <c r="A352" s="176">
        <v>221</v>
      </c>
      <c r="B352" s="177" t="s">
        <v>698</v>
      </c>
      <c r="C352" s="184" t="s">
        <v>699</v>
      </c>
      <c r="D352" s="178" t="s">
        <v>168</v>
      </c>
      <c r="E352" s="179">
        <v>2</v>
      </c>
      <c r="F352" s="180"/>
      <c r="G352" s="181">
        <f t="shared" si="49"/>
        <v>0</v>
      </c>
      <c r="H352" s="160"/>
      <c r="I352" s="159">
        <f t="shared" si="50"/>
        <v>0</v>
      </c>
      <c r="J352" s="160"/>
      <c r="K352" s="159">
        <f t="shared" si="51"/>
        <v>0</v>
      </c>
      <c r="L352" s="159">
        <v>15</v>
      </c>
      <c r="M352" s="159">
        <f t="shared" si="52"/>
        <v>0</v>
      </c>
      <c r="N352" s="159">
        <v>0</v>
      </c>
      <c r="O352" s="159">
        <f t="shared" si="53"/>
        <v>0</v>
      </c>
      <c r="P352" s="159">
        <v>0</v>
      </c>
      <c r="Q352" s="159">
        <f t="shared" si="54"/>
        <v>0</v>
      </c>
      <c r="R352" s="159"/>
      <c r="S352" s="159" t="s">
        <v>169</v>
      </c>
      <c r="T352" s="159" t="s">
        <v>170</v>
      </c>
      <c r="U352" s="159">
        <v>0</v>
      </c>
      <c r="V352" s="159">
        <f t="shared" si="55"/>
        <v>0</v>
      </c>
      <c r="W352" s="159"/>
      <c r="X352" s="150"/>
      <c r="Y352" s="150"/>
      <c r="Z352" s="150"/>
      <c r="AA352" s="150"/>
      <c r="AB352" s="150"/>
      <c r="AC352" s="150"/>
      <c r="AD352" s="150"/>
      <c r="AE352" s="150"/>
      <c r="AF352" s="150"/>
      <c r="AG352" s="150" t="s">
        <v>661</v>
      </c>
      <c r="AH352" s="150"/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ht="22.5" outlineLevel="1" x14ac:dyDescent="0.2">
      <c r="A353" s="176">
        <v>222</v>
      </c>
      <c r="B353" s="177" t="s">
        <v>700</v>
      </c>
      <c r="C353" s="184" t="s">
        <v>701</v>
      </c>
      <c r="D353" s="178" t="s">
        <v>168</v>
      </c>
      <c r="E353" s="179">
        <v>4</v>
      </c>
      <c r="F353" s="180"/>
      <c r="G353" s="181">
        <f t="shared" si="49"/>
        <v>0</v>
      </c>
      <c r="H353" s="160"/>
      <c r="I353" s="159">
        <f t="shared" si="50"/>
        <v>0</v>
      </c>
      <c r="J353" s="160"/>
      <c r="K353" s="159">
        <f t="shared" si="51"/>
        <v>0</v>
      </c>
      <c r="L353" s="159">
        <v>15</v>
      </c>
      <c r="M353" s="159">
        <f t="shared" si="52"/>
        <v>0</v>
      </c>
      <c r="N353" s="159">
        <v>0</v>
      </c>
      <c r="O353" s="159">
        <f t="shared" si="53"/>
        <v>0</v>
      </c>
      <c r="P353" s="159">
        <v>0</v>
      </c>
      <c r="Q353" s="159">
        <f t="shared" si="54"/>
        <v>0</v>
      </c>
      <c r="R353" s="159"/>
      <c r="S353" s="159" t="s">
        <v>169</v>
      </c>
      <c r="T353" s="159" t="s">
        <v>170</v>
      </c>
      <c r="U353" s="159">
        <v>0</v>
      </c>
      <c r="V353" s="159">
        <f t="shared" si="55"/>
        <v>0</v>
      </c>
      <c r="W353" s="159"/>
      <c r="X353" s="150"/>
      <c r="Y353" s="150"/>
      <c r="Z353" s="150"/>
      <c r="AA353" s="150"/>
      <c r="AB353" s="150"/>
      <c r="AC353" s="150"/>
      <c r="AD353" s="150"/>
      <c r="AE353" s="150"/>
      <c r="AF353" s="150"/>
      <c r="AG353" s="150" t="s">
        <v>661</v>
      </c>
      <c r="AH353" s="150"/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ht="22.5" outlineLevel="1" x14ac:dyDescent="0.2">
      <c r="A354" s="176">
        <v>223</v>
      </c>
      <c r="B354" s="177" t="s">
        <v>702</v>
      </c>
      <c r="C354" s="184" t="s">
        <v>703</v>
      </c>
      <c r="D354" s="178" t="s">
        <v>168</v>
      </c>
      <c r="E354" s="179">
        <v>16</v>
      </c>
      <c r="F354" s="180"/>
      <c r="G354" s="181">
        <f t="shared" si="49"/>
        <v>0</v>
      </c>
      <c r="H354" s="160"/>
      <c r="I354" s="159">
        <f t="shared" si="50"/>
        <v>0</v>
      </c>
      <c r="J354" s="160"/>
      <c r="K354" s="159">
        <f t="shared" si="51"/>
        <v>0</v>
      </c>
      <c r="L354" s="159">
        <v>15</v>
      </c>
      <c r="M354" s="159">
        <f t="shared" si="52"/>
        <v>0</v>
      </c>
      <c r="N354" s="159">
        <v>0</v>
      </c>
      <c r="O354" s="159">
        <f t="shared" si="53"/>
        <v>0</v>
      </c>
      <c r="P354" s="159">
        <v>0</v>
      </c>
      <c r="Q354" s="159">
        <f t="shared" si="54"/>
        <v>0</v>
      </c>
      <c r="R354" s="159"/>
      <c r="S354" s="159" t="s">
        <v>169</v>
      </c>
      <c r="T354" s="159" t="s">
        <v>170</v>
      </c>
      <c r="U354" s="159">
        <v>0</v>
      </c>
      <c r="V354" s="159">
        <f t="shared" si="55"/>
        <v>0</v>
      </c>
      <c r="W354" s="159"/>
      <c r="X354" s="150"/>
      <c r="Y354" s="150"/>
      <c r="Z354" s="150"/>
      <c r="AA354" s="150"/>
      <c r="AB354" s="150"/>
      <c r="AC354" s="150"/>
      <c r="AD354" s="150"/>
      <c r="AE354" s="150"/>
      <c r="AF354" s="150"/>
      <c r="AG354" s="150" t="s">
        <v>661</v>
      </c>
      <c r="AH354" s="150"/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ht="33.75" outlineLevel="1" x14ac:dyDescent="0.2">
      <c r="A355" s="176">
        <v>224</v>
      </c>
      <c r="B355" s="177" t="s">
        <v>704</v>
      </c>
      <c r="C355" s="184" t="s">
        <v>705</v>
      </c>
      <c r="D355" s="178" t="s">
        <v>168</v>
      </c>
      <c r="E355" s="179">
        <v>5</v>
      </c>
      <c r="F355" s="180"/>
      <c r="G355" s="181">
        <f t="shared" si="49"/>
        <v>0</v>
      </c>
      <c r="H355" s="160"/>
      <c r="I355" s="159">
        <f t="shared" si="50"/>
        <v>0</v>
      </c>
      <c r="J355" s="160"/>
      <c r="K355" s="159">
        <f t="shared" si="51"/>
        <v>0</v>
      </c>
      <c r="L355" s="159">
        <v>15</v>
      </c>
      <c r="M355" s="159">
        <f t="shared" si="52"/>
        <v>0</v>
      </c>
      <c r="N355" s="159">
        <v>0</v>
      </c>
      <c r="O355" s="159">
        <f t="shared" si="53"/>
        <v>0</v>
      </c>
      <c r="P355" s="159">
        <v>0</v>
      </c>
      <c r="Q355" s="159">
        <f t="shared" si="54"/>
        <v>0</v>
      </c>
      <c r="R355" s="159"/>
      <c r="S355" s="159" t="s">
        <v>169</v>
      </c>
      <c r="T355" s="159" t="s">
        <v>170</v>
      </c>
      <c r="U355" s="159">
        <v>0</v>
      </c>
      <c r="V355" s="159">
        <f t="shared" si="55"/>
        <v>0</v>
      </c>
      <c r="W355" s="159"/>
      <c r="X355" s="150"/>
      <c r="Y355" s="150"/>
      <c r="Z355" s="150"/>
      <c r="AA355" s="150"/>
      <c r="AB355" s="150"/>
      <c r="AC355" s="150"/>
      <c r="AD355" s="150"/>
      <c r="AE355" s="150"/>
      <c r="AF355" s="150"/>
      <c r="AG355" s="150" t="s">
        <v>661</v>
      </c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ht="22.5" outlineLevel="1" x14ac:dyDescent="0.2">
      <c r="A356" s="176">
        <v>225</v>
      </c>
      <c r="B356" s="177" t="s">
        <v>706</v>
      </c>
      <c r="C356" s="184" t="s">
        <v>707</v>
      </c>
      <c r="D356" s="178" t="s">
        <v>168</v>
      </c>
      <c r="E356" s="179">
        <v>1</v>
      </c>
      <c r="F356" s="180"/>
      <c r="G356" s="181">
        <f t="shared" si="49"/>
        <v>0</v>
      </c>
      <c r="H356" s="160"/>
      <c r="I356" s="159">
        <f t="shared" si="50"/>
        <v>0</v>
      </c>
      <c r="J356" s="160"/>
      <c r="K356" s="159">
        <f t="shared" si="51"/>
        <v>0</v>
      </c>
      <c r="L356" s="159">
        <v>15</v>
      </c>
      <c r="M356" s="159">
        <f t="shared" si="52"/>
        <v>0</v>
      </c>
      <c r="N356" s="159">
        <v>0</v>
      </c>
      <c r="O356" s="159">
        <f t="shared" si="53"/>
        <v>0</v>
      </c>
      <c r="P356" s="159">
        <v>0</v>
      </c>
      <c r="Q356" s="159">
        <f t="shared" si="54"/>
        <v>0</v>
      </c>
      <c r="R356" s="159"/>
      <c r="S356" s="159" t="s">
        <v>169</v>
      </c>
      <c r="T356" s="159" t="s">
        <v>170</v>
      </c>
      <c r="U356" s="159">
        <v>0</v>
      </c>
      <c r="V356" s="159">
        <f t="shared" si="55"/>
        <v>0</v>
      </c>
      <c r="W356" s="159"/>
      <c r="X356" s="150"/>
      <c r="Y356" s="150"/>
      <c r="Z356" s="150"/>
      <c r="AA356" s="150"/>
      <c r="AB356" s="150"/>
      <c r="AC356" s="150"/>
      <c r="AD356" s="150"/>
      <c r="AE356" s="150"/>
      <c r="AF356" s="150"/>
      <c r="AG356" s="150" t="s">
        <v>186</v>
      </c>
      <c r="AH356" s="150"/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">
      <c r="A357" s="176">
        <v>226</v>
      </c>
      <c r="B357" s="177" t="s">
        <v>708</v>
      </c>
      <c r="C357" s="184" t="s">
        <v>709</v>
      </c>
      <c r="D357" s="178" t="s">
        <v>168</v>
      </c>
      <c r="E357" s="179">
        <v>1</v>
      </c>
      <c r="F357" s="180"/>
      <c r="G357" s="181">
        <f t="shared" si="49"/>
        <v>0</v>
      </c>
      <c r="H357" s="160"/>
      <c r="I357" s="159">
        <f t="shared" si="50"/>
        <v>0</v>
      </c>
      <c r="J357" s="160"/>
      <c r="K357" s="159">
        <f t="shared" si="51"/>
        <v>0</v>
      </c>
      <c r="L357" s="159">
        <v>15</v>
      </c>
      <c r="M357" s="159">
        <f t="shared" si="52"/>
        <v>0</v>
      </c>
      <c r="N357" s="159">
        <v>0</v>
      </c>
      <c r="O357" s="159">
        <f t="shared" si="53"/>
        <v>0</v>
      </c>
      <c r="P357" s="159">
        <v>0</v>
      </c>
      <c r="Q357" s="159">
        <f t="shared" si="54"/>
        <v>0</v>
      </c>
      <c r="R357" s="159"/>
      <c r="S357" s="159" t="s">
        <v>169</v>
      </c>
      <c r="T357" s="159" t="s">
        <v>170</v>
      </c>
      <c r="U357" s="159">
        <v>0</v>
      </c>
      <c r="V357" s="159">
        <f t="shared" si="55"/>
        <v>0</v>
      </c>
      <c r="W357" s="159"/>
      <c r="X357" s="150"/>
      <c r="Y357" s="150"/>
      <c r="Z357" s="150"/>
      <c r="AA357" s="150"/>
      <c r="AB357" s="150"/>
      <c r="AC357" s="150"/>
      <c r="AD357" s="150"/>
      <c r="AE357" s="150"/>
      <c r="AF357" s="150"/>
      <c r="AG357" s="150" t="s">
        <v>186</v>
      </c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">
      <c r="A358" s="176">
        <v>227</v>
      </c>
      <c r="B358" s="177" t="s">
        <v>710</v>
      </c>
      <c r="C358" s="184" t="s">
        <v>711</v>
      </c>
      <c r="D358" s="178" t="s">
        <v>168</v>
      </c>
      <c r="E358" s="179">
        <v>1</v>
      </c>
      <c r="F358" s="180"/>
      <c r="G358" s="181">
        <f t="shared" si="49"/>
        <v>0</v>
      </c>
      <c r="H358" s="160"/>
      <c r="I358" s="159">
        <f t="shared" si="50"/>
        <v>0</v>
      </c>
      <c r="J358" s="160"/>
      <c r="K358" s="159">
        <f t="shared" si="51"/>
        <v>0</v>
      </c>
      <c r="L358" s="159">
        <v>15</v>
      </c>
      <c r="M358" s="159">
        <f t="shared" si="52"/>
        <v>0</v>
      </c>
      <c r="N358" s="159">
        <v>0</v>
      </c>
      <c r="O358" s="159">
        <f t="shared" si="53"/>
        <v>0</v>
      </c>
      <c r="P358" s="159">
        <v>0</v>
      </c>
      <c r="Q358" s="159">
        <f t="shared" si="54"/>
        <v>0</v>
      </c>
      <c r="R358" s="159"/>
      <c r="S358" s="159" t="s">
        <v>169</v>
      </c>
      <c r="T358" s="159" t="s">
        <v>170</v>
      </c>
      <c r="U358" s="159">
        <v>0</v>
      </c>
      <c r="V358" s="159">
        <f t="shared" si="55"/>
        <v>0</v>
      </c>
      <c r="W358" s="159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 t="s">
        <v>661</v>
      </c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1" x14ac:dyDescent="0.2">
      <c r="A359" s="176">
        <v>228</v>
      </c>
      <c r="B359" s="177" t="s">
        <v>712</v>
      </c>
      <c r="C359" s="184" t="s">
        <v>713</v>
      </c>
      <c r="D359" s="178" t="s">
        <v>168</v>
      </c>
      <c r="E359" s="179">
        <v>1</v>
      </c>
      <c r="F359" s="180"/>
      <c r="G359" s="181">
        <f t="shared" si="49"/>
        <v>0</v>
      </c>
      <c r="H359" s="160"/>
      <c r="I359" s="159">
        <f t="shared" si="50"/>
        <v>0</v>
      </c>
      <c r="J359" s="160"/>
      <c r="K359" s="159">
        <f t="shared" si="51"/>
        <v>0</v>
      </c>
      <c r="L359" s="159">
        <v>15</v>
      </c>
      <c r="M359" s="159">
        <f t="shared" si="52"/>
        <v>0</v>
      </c>
      <c r="N359" s="159">
        <v>0</v>
      </c>
      <c r="O359" s="159">
        <f t="shared" si="53"/>
        <v>0</v>
      </c>
      <c r="P359" s="159">
        <v>0</v>
      </c>
      <c r="Q359" s="159">
        <f t="shared" si="54"/>
        <v>0</v>
      </c>
      <c r="R359" s="159"/>
      <c r="S359" s="159" t="s">
        <v>169</v>
      </c>
      <c r="T359" s="159" t="s">
        <v>170</v>
      </c>
      <c r="U359" s="159">
        <v>0</v>
      </c>
      <c r="V359" s="159">
        <f t="shared" si="55"/>
        <v>0</v>
      </c>
      <c r="W359" s="159"/>
      <c r="X359" s="150"/>
      <c r="Y359" s="150"/>
      <c r="Z359" s="150"/>
      <c r="AA359" s="150"/>
      <c r="AB359" s="150"/>
      <c r="AC359" s="150"/>
      <c r="AD359" s="150"/>
      <c r="AE359" s="150"/>
      <c r="AF359" s="150"/>
      <c r="AG359" s="150" t="s">
        <v>186</v>
      </c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">
      <c r="A360" s="176">
        <v>229</v>
      </c>
      <c r="B360" s="177" t="s">
        <v>714</v>
      </c>
      <c r="C360" s="184" t="s">
        <v>715</v>
      </c>
      <c r="D360" s="178" t="s">
        <v>168</v>
      </c>
      <c r="E360" s="179">
        <v>5</v>
      </c>
      <c r="F360" s="180"/>
      <c r="G360" s="181">
        <f t="shared" si="49"/>
        <v>0</v>
      </c>
      <c r="H360" s="160"/>
      <c r="I360" s="159">
        <f t="shared" si="50"/>
        <v>0</v>
      </c>
      <c r="J360" s="160"/>
      <c r="K360" s="159">
        <f t="shared" si="51"/>
        <v>0</v>
      </c>
      <c r="L360" s="159">
        <v>15</v>
      </c>
      <c r="M360" s="159">
        <f t="shared" si="52"/>
        <v>0</v>
      </c>
      <c r="N360" s="159">
        <v>0</v>
      </c>
      <c r="O360" s="159">
        <f t="shared" si="53"/>
        <v>0</v>
      </c>
      <c r="P360" s="159">
        <v>0</v>
      </c>
      <c r="Q360" s="159">
        <f t="shared" si="54"/>
        <v>0</v>
      </c>
      <c r="R360" s="159"/>
      <c r="S360" s="159" t="s">
        <v>169</v>
      </c>
      <c r="T360" s="159" t="s">
        <v>170</v>
      </c>
      <c r="U360" s="159">
        <v>0</v>
      </c>
      <c r="V360" s="159">
        <f t="shared" si="55"/>
        <v>0</v>
      </c>
      <c r="W360" s="159"/>
      <c r="X360" s="150"/>
      <c r="Y360" s="150"/>
      <c r="Z360" s="150"/>
      <c r="AA360" s="150"/>
      <c r="AB360" s="150"/>
      <c r="AC360" s="150"/>
      <c r="AD360" s="150"/>
      <c r="AE360" s="150"/>
      <c r="AF360" s="150"/>
      <c r="AG360" s="150" t="s">
        <v>661</v>
      </c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">
      <c r="A361" s="176">
        <v>230</v>
      </c>
      <c r="B361" s="177" t="s">
        <v>716</v>
      </c>
      <c r="C361" s="184" t="s">
        <v>717</v>
      </c>
      <c r="D361" s="178" t="s">
        <v>168</v>
      </c>
      <c r="E361" s="179">
        <v>5</v>
      </c>
      <c r="F361" s="180"/>
      <c r="G361" s="181">
        <f t="shared" si="49"/>
        <v>0</v>
      </c>
      <c r="H361" s="160"/>
      <c r="I361" s="159">
        <f t="shared" si="50"/>
        <v>0</v>
      </c>
      <c r="J361" s="160"/>
      <c r="K361" s="159">
        <f t="shared" si="51"/>
        <v>0</v>
      </c>
      <c r="L361" s="159">
        <v>15</v>
      </c>
      <c r="M361" s="159">
        <f t="shared" si="52"/>
        <v>0</v>
      </c>
      <c r="N361" s="159">
        <v>0</v>
      </c>
      <c r="O361" s="159">
        <f t="shared" si="53"/>
        <v>0</v>
      </c>
      <c r="P361" s="159">
        <v>0</v>
      </c>
      <c r="Q361" s="159">
        <f t="shared" si="54"/>
        <v>0</v>
      </c>
      <c r="R361" s="159"/>
      <c r="S361" s="159" t="s">
        <v>169</v>
      </c>
      <c r="T361" s="159" t="s">
        <v>170</v>
      </c>
      <c r="U361" s="159">
        <v>0</v>
      </c>
      <c r="V361" s="159">
        <f t="shared" si="55"/>
        <v>0</v>
      </c>
      <c r="W361" s="159"/>
      <c r="X361" s="150"/>
      <c r="Y361" s="150"/>
      <c r="Z361" s="150"/>
      <c r="AA361" s="150"/>
      <c r="AB361" s="150"/>
      <c r="AC361" s="150"/>
      <c r="AD361" s="150"/>
      <c r="AE361" s="150"/>
      <c r="AF361" s="150"/>
      <c r="AG361" s="150" t="s">
        <v>186</v>
      </c>
      <c r="AH361" s="150"/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1" x14ac:dyDescent="0.2">
      <c r="A362" s="176">
        <v>231</v>
      </c>
      <c r="B362" s="177" t="s">
        <v>718</v>
      </c>
      <c r="C362" s="184" t="s">
        <v>719</v>
      </c>
      <c r="D362" s="178" t="s">
        <v>168</v>
      </c>
      <c r="E362" s="179">
        <v>4</v>
      </c>
      <c r="F362" s="180"/>
      <c r="G362" s="181">
        <f t="shared" si="49"/>
        <v>0</v>
      </c>
      <c r="H362" s="160"/>
      <c r="I362" s="159">
        <f t="shared" si="50"/>
        <v>0</v>
      </c>
      <c r="J362" s="160"/>
      <c r="K362" s="159">
        <f t="shared" si="51"/>
        <v>0</v>
      </c>
      <c r="L362" s="159">
        <v>15</v>
      </c>
      <c r="M362" s="159">
        <f t="shared" si="52"/>
        <v>0</v>
      </c>
      <c r="N362" s="159">
        <v>0</v>
      </c>
      <c r="O362" s="159">
        <f t="shared" si="53"/>
        <v>0</v>
      </c>
      <c r="P362" s="159">
        <v>0</v>
      </c>
      <c r="Q362" s="159">
        <f t="shared" si="54"/>
        <v>0</v>
      </c>
      <c r="R362" s="159"/>
      <c r="S362" s="159" t="s">
        <v>169</v>
      </c>
      <c r="T362" s="159" t="s">
        <v>170</v>
      </c>
      <c r="U362" s="159">
        <v>0</v>
      </c>
      <c r="V362" s="159">
        <f t="shared" si="55"/>
        <v>0</v>
      </c>
      <c r="W362" s="159"/>
      <c r="X362" s="150"/>
      <c r="Y362" s="150"/>
      <c r="Z362" s="150"/>
      <c r="AA362" s="150"/>
      <c r="AB362" s="150"/>
      <c r="AC362" s="150"/>
      <c r="AD362" s="150"/>
      <c r="AE362" s="150"/>
      <c r="AF362" s="150"/>
      <c r="AG362" s="150" t="s">
        <v>186</v>
      </c>
      <c r="AH362" s="150"/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x14ac:dyDescent="0.2">
      <c r="A363" s="164" t="s">
        <v>164</v>
      </c>
      <c r="B363" s="165" t="s">
        <v>125</v>
      </c>
      <c r="C363" s="183" t="s">
        <v>126</v>
      </c>
      <c r="D363" s="166"/>
      <c r="E363" s="167"/>
      <c r="F363" s="168"/>
      <c r="G363" s="169">
        <f>SUMIF(AG364:AG375,"&lt;&gt;NOR",G364:G375)</f>
        <v>0</v>
      </c>
      <c r="H363" s="163"/>
      <c r="I363" s="163">
        <f>SUM(I364:I375)</f>
        <v>0</v>
      </c>
      <c r="J363" s="163"/>
      <c r="K363" s="163">
        <f>SUM(K364:K375)</f>
        <v>0</v>
      </c>
      <c r="L363" s="163"/>
      <c r="M363" s="163">
        <f>SUM(M364:M375)</f>
        <v>0</v>
      </c>
      <c r="N363" s="163"/>
      <c r="O363" s="163">
        <f>SUM(O364:O375)</f>
        <v>0</v>
      </c>
      <c r="P363" s="163"/>
      <c r="Q363" s="163">
        <f>SUM(Q364:Q375)</f>
        <v>0</v>
      </c>
      <c r="R363" s="163"/>
      <c r="S363" s="163"/>
      <c r="T363" s="163"/>
      <c r="U363" s="163"/>
      <c r="V363" s="163">
        <f>SUM(V364:V375)</f>
        <v>0</v>
      </c>
      <c r="W363" s="163"/>
      <c r="AG363" t="s">
        <v>165</v>
      </c>
    </row>
    <row r="364" spans="1:60" outlineLevel="1" x14ac:dyDescent="0.2">
      <c r="A364" s="176">
        <v>232</v>
      </c>
      <c r="B364" s="177" t="s">
        <v>720</v>
      </c>
      <c r="C364" s="184" t="s">
        <v>721</v>
      </c>
      <c r="D364" s="178" t="s">
        <v>168</v>
      </c>
      <c r="E364" s="179">
        <v>1</v>
      </c>
      <c r="F364" s="180"/>
      <c r="G364" s="181">
        <f t="shared" ref="G364:G375" si="56">ROUND(E364*F364,2)</f>
        <v>0</v>
      </c>
      <c r="H364" s="160"/>
      <c r="I364" s="159">
        <f t="shared" ref="I364:I375" si="57">ROUND(E364*H364,2)</f>
        <v>0</v>
      </c>
      <c r="J364" s="160"/>
      <c r="K364" s="159">
        <f t="shared" ref="K364:K375" si="58">ROUND(E364*J364,2)</f>
        <v>0</v>
      </c>
      <c r="L364" s="159">
        <v>15</v>
      </c>
      <c r="M364" s="159">
        <f t="shared" ref="M364:M375" si="59">G364*(1+L364/100)</f>
        <v>0</v>
      </c>
      <c r="N364" s="159">
        <v>0</v>
      </c>
      <c r="O364" s="159">
        <f t="shared" ref="O364:O375" si="60">ROUND(E364*N364,2)</f>
        <v>0</v>
      </c>
      <c r="P364" s="159">
        <v>0</v>
      </c>
      <c r="Q364" s="159">
        <f t="shared" ref="Q364:Q375" si="61">ROUND(E364*P364,2)</f>
        <v>0</v>
      </c>
      <c r="R364" s="159"/>
      <c r="S364" s="159" t="s">
        <v>169</v>
      </c>
      <c r="T364" s="159" t="s">
        <v>170</v>
      </c>
      <c r="U364" s="159">
        <v>0</v>
      </c>
      <c r="V364" s="159">
        <f t="shared" ref="V364:V375" si="62">ROUND(E364*U364,2)</f>
        <v>0</v>
      </c>
      <c r="W364" s="159"/>
      <c r="X364" s="150"/>
      <c r="Y364" s="150"/>
      <c r="Z364" s="150"/>
      <c r="AA364" s="150"/>
      <c r="AB364" s="150"/>
      <c r="AC364" s="150"/>
      <c r="AD364" s="150"/>
      <c r="AE364" s="150"/>
      <c r="AF364" s="150"/>
      <c r="AG364" s="150" t="s">
        <v>661</v>
      </c>
      <c r="AH364" s="150"/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">
      <c r="A365" s="176">
        <v>233</v>
      </c>
      <c r="B365" s="177" t="s">
        <v>722</v>
      </c>
      <c r="C365" s="184" t="s">
        <v>723</v>
      </c>
      <c r="D365" s="178" t="s">
        <v>168</v>
      </c>
      <c r="E365" s="179">
        <v>1</v>
      </c>
      <c r="F365" s="180"/>
      <c r="G365" s="181">
        <f t="shared" si="56"/>
        <v>0</v>
      </c>
      <c r="H365" s="160"/>
      <c r="I365" s="159">
        <f t="shared" si="57"/>
        <v>0</v>
      </c>
      <c r="J365" s="160"/>
      <c r="K365" s="159">
        <f t="shared" si="58"/>
        <v>0</v>
      </c>
      <c r="L365" s="159">
        <v>15</v>
      </c>
      <c r="M365" s="159">
        <f t="shared" si="59"/>
        <v>0</v>
      </c>
      <c r="N365" s="159">
        <v>0</v>
      </c>
      <c r="O365" s="159">
        <f t="shared" si="60"/>
        <v>0</v>
      </c>
      <c r="P365" s="159">
        <v>0</v>
      </c>
      <c r="Q365" s="159">
        <f t="shared" si="61"/>
        <v>0</v>
      </c>
      <c r="R365" s="159"/>
      <c r="S365" s="159" t="s">
        <v>169</v>
      </c>
      <c r="T365" s="159" t="s">
        <v>170</v>
      </c>
      <c r="U365" s="159">
        <v>0</v>
      </c>
      <c r="V365" s="159">
        <f t="shared" si="62"/>
        <v>0</v>
      </c>
      <c r="W365" s="159"/>
      <c r="X365" s="150"/>
      <c r="Y365" s="150"/>
      <c r="Z365" s="150"/>
      <c r="AA365" s="150"/>
      <c r="AB365" s="150"/>
      <c r="AC365" s="150"/>
      <c r="AD365" s="150"/>
      <c r="AE365" s="150"/>
      <c r="AF365" s="150"/>
      <c r="AG365" s="150" t="s">
        <v>661</v>
      </c>
      <c r="AH365" s="150"/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1" x14ac:dyDescent="0.2">
      <c r="A366" s="176">
        <v>234</v>
      </c>
      <c r="B366" s="177" t="s">
        <v>724</v>
      </c>
      <c r="C366" s="184" t="s">
        <v>725</v>
      </c>
      <c r="D366" s="178" t="s">
        <v>726</v>
      </c>
      <c r="E366" s="179">
        <v>5</v>
      </c>
      <c r="F366" s="180"/>
      <c r="G366" s="181">
        <f t="shared" si="56"/>
        <v>0</v>
      </c>
      <c r="H366" s="160"/>
      <c r="I366" s="159">
        <f t="shared" si="57"/>
        <v>0</v>
      </c>
      <c r="J366" s="160"/>
      <c r="K366" s="159">
        <f t="shared" si="58"/>
        <v>0</v>
      </c>
      <c r="L366" s="159">
        <v>15</v>
      </c>
      <c r="M366" s="159">
        <f t="shared" si="59"/>
        <v>0</v>
      </c>
      <c r="N366" s="159">
        <v>0</v>
      </c>
      <c r="O366" s="159">
        <f t="shared" si="60"/>
        <v>0</v>
      </c>
      <c r="P366" s="159">
        <v>0</v>
      </c>
      <c r="Q366" s="159">
        <f t="shared" si="61"/>
        <v>0</v>
      </c>
      <c r="R366" s="159"/>
      <c r="S366" s="159" t="s">
        <v>169</v>
      </c>
      <c r="T366" s="159" t="s">
        <v>170</v>
      </c>
      <c r="U366" s="159">
        <v>0</v>
      </c>
      <c r="V366" s="159">
        <f t="shared" si="62"/>
        <v>0</v>
      </c>
      <c r="W366" s="159"/>
      <c r="X366" s="150"/>
      <c r="Y366" s="150"/>
      <c r="Z366" s="150"/>
      <c r="AA366" s="150"/>
      <c r="AB366" s="150"/>
      <c r="AC366" s="150"/>
      <c r="AD366" s="150"/>
      <c r="AE366" s="150"/>
      <c r="AF366" s="150"/>
      <c r="AG366" s="150" t="s">
        <v>661</v>
      </c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ht="22.5" outlineLevel="1" x14ac:dyDescent="0.2">
      <c r="A367" s="176">
        <v>235</v>
      </c>
      <c r="B367" s="177" t="s">
        <v>727</v>
      </c>
      <c r="C367" s="184" t="s">
        <v>728</v>
      </c>
      <c r="D367" s="178" t="s">
        <v>726</v>
      </c>
      <c r="E367" s="179">
        <v>7</v>
      </c>
      <c r="F367" s="180"/>
      <c r="G367" s="181">
        <f t="shared" si="56"/>
        <v>0</v>
      </c>
      <c r="H367" s="160"/>
      <c r="I367" s="159">
        <f t="shared" si="57"/>
        <v>0</v>
      </c>
      <c r="J367" s="160"/>
      <c r="K367" s="159">
        <f t="shared" si="58"/>
        <v>0</v>
      </c>
      <c r="L367" s="159">
        <v>15</v>
      </c>
      <c r="M367" s="159">
        <f t="shared" si="59"/>
        <v>0</v>
      </c>
      <c r="N367" s="159">
        <v>0</v>
      </c>
      <c r="O367" s="159">
        <f t="shared" si="60"/>
        <v>0</v>
      </c>
      <c r="P367" s="159">
        <v>0</v>
      </c>
      <c r="Q367" s="159">
        <f t="shared" si="61"/>
        <v>0</v>
      </c>
      <c r="R367" s="159"/>
      <c r="S367" s="159" t="s">
        <v>169</v>
      </c>
      <c r="T367" s="159" t="s">
        <v>170</v>
      </c>
      <c r="U367" s="159">
        <v>0</v>
      </c>
      <c r="V367" s="159">
        <f t="shared" si="62"/>
        <v>0</v>
      </c>
      <c r="W367" s="159"/>
      <c r="X367" s="150"/>
      <c r="Y367" s="150"/>
      <c r="Z367" s="150"/>
      <c r="AA367" s="150"/>
      <c r="AB367" s="150"/>
      <c r="AC367" s="150"/>
      <c r="AD367" s="150"/>
      <c r="AE367" s="150"/>
      <c r="AF367" s="150"/>
      <c r="AG367" s="150" t="s">
        <v>661</v>
      </c>
      <c r="AH367" s="150"/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ht="22.5" outlineLevel="1" x14ac:dyDescent="0.2">
      <c r="A368" s="176">
        <v>236</v>
      </c>
      <c r="B368" s="177" t="s">
        <v>727</v>
      </c>
      <c r="C368" s="184" t="s">
        <v>728</v>
      </c>
      <c r="D368" s="178" t="s">
        <v>726</v>
      </c>
      <c r="E368" s="179">
        <v>5</v>
      </c>
      <c r="F368" s="180"/>
      <c r="G368" s="181">
        <f t="shared" si="56"/>
        <v>0</v>
      </c>
      <c r="H368" s="160"/>
      <c r="I368" s="159">
        <f t="shared" si="57"/>
        <v>0</v>
      </c>
      <c r="J368" s="160"/>
      <c r="K368" s="159">
        <f t="shared" si="58"/>
        <v>0</v>
      </c>
      <c r="L368" s="159">
        <v>15</v>
      </c>
      <c r="M368" s="159">
        <f t="shared" si="59"/>
        <v>0</v>
      </c>
      <c r="N368" s="159">
        <v>0</v>
      </c>
      <c r="O368" s="159">
        <f t="shared" si="60"/>
        <v>0</v>
      </c>
      <c r="P368" s="159">
        <v>0</v>
      </c>
      <c r="Q368" s="159">
        <f t="shared" si="61"/>
        <v>0</v>
      </c>
      <c r="R368" s="159"/>
      <c r="S368" s="159" t="s">
        <v>169</v>
      </c>
      <c r="T368" s="159" t="s">
        <v>170</v>
      </c>
      <c r="U368" s="159">
        <v>0</v>
      </c>
      <c r="V368" s="159">
        <f t="shared" si="62"/>
        <v>0</v>
      </c>
      <c r="W368" s="159"/>
      <c r="X368" s="150"/>
      <c r="Y368" s="150"/>
      <c r="Z368" s="150"/>
      <c r="AA368" s="150"/>
      <c r="AB368" s="150"/>
      <c r="AC368" s="150"/>
      <c r="AD368" s="150"/>
      <c r="AE368" s="150"/>
      <c r="AF368" s="150"/>
      <c r="AG368" s="150" t="s">
        <v>661</v>
      </c>
      <c r="AH368" s="150"/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1" x14ac:dyDescent="0.2">
      <c r="A369" s="176">
        <v>237</v>
      </c>
      <c r="B369" s="177" t="s">
        <v>724</v>
      </c>
      <c r="C369" s="184" t="s">
        <v>725</v>
      </c>
      <c r="D369" s="178" t="s">
        <v>726</v>
      </c>
      <c r="E369" s="179">
        <v>5</v>
      </c>
      <c r="F369" s="180"/>
      <c r="G369" s="181">
        <f t="shared" si="56"/>
        <v>0</v>
      </c>
      <c r="H369" s="160"/>
      <c r="I369" s="159">
        <f t="shared" si="57"/>
        <v>0</v>
      </c>
      <c r="J369" s="160"/>
      <c r="K369" s="159">
        <f t="shared" si="58"/>
        <v>0</v>
      </c>
      <c r="L369" s="159">
        <v>15</v>
      </c>
      <c r="M369" s="159">
        <f t="shared" si="59"/>
        <v>0</v>
      </c>
      <c r="N369" s="159">
        <v>0</v>
      </c>
      <c r="O369" s="159">
        <f t="shared" si="60"/>
        <v>0</v>
      </c>
      <c r="P369" s="159">
        <v>0</v>
      </c>
      <c r="Q369" s="159">
        <f t="shared" si="61"/>
        <v>0</v>
      </c>
      <c r="R369" s="159"/>
      <c r="S369" s="159" t="s">
        <v>169</v>
      </c>
      <c r="T369" s="159" t="s">
        <v>170</v>
      </c>
      <c r="U369" s="159">
        <v>0</v>
      </c>
      <c r="V369" s="159">
        <f t="shared" si="62"/>
        <v>0</v>
      </c>
      <c r="W369" s="159"/>
      <c r="X369" s="150"/>
      <c r="Y369" s="150"/>
      <c r="Z369" s="150"/>
      <c r="AA369" s="150"/>
      <c r="AB369" s="150"/>
      <c r="AC369" s="150"/>
      <c r="AD369" s="150"/>
      <c r="AE369" s="150"/>
      <c r="AF369" s="150"/>
      <c r="AG369" s="150" t="s">
        <v>661</v>
      </c>
      <c r="AH369" s="150"/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1" x14ac:dyDescent="0.2">
      <c r="A370" s="176">
        <v>238</v>
      </c>
      <c r="B370" s="177" t="s">
        <v>724</v>
      </c>
      <c r="C370" s="184" t="s">
        <v>725</v>
      </c>
      <c r="D370" s="178" t="s">
        <v>726</v>
      </c>
      <c r="E370" s="179">
        <v>20</v>
      </c>
      <c r="F370" s="180"/>
      <c r="G370" s="181">
        <f t="shared" si="56"/>
        <v>0</v>
      </c>
      <c r="H370" s="160"/>
      <c r="I370" s="159">
        <f t="shared" si="57"/>
        <v>0</v>
      </c>
      <c r="J370" s="160"/>
      <c r="K370" s="159">
        <f t="shared" si="58"/>
        <v>0</v>
      </c>
      <c r="L370" s="159">
        <v>15</v>
      </c>
      <c r="M370" s="159">
        <f t="shared" si="59"/>
        <v>0</v>
      </c>
      <c r="N370" s="159">
        <v>0</v>
      </c>
      <c r="O370" s="159">
        <f t="shared" si="60"/>
        <v>0</v>
      </c>
      <c r="P370" s="159">
        <v>0</v>
      </c>
      <c r="Q370" s="159">
        <f t="shared" si="61"/>
        <v>0</v>
      </c>
      <c r="R370" s="159"/>
      <c r="S370" s="159" t="s">
        <v>169</v>
      </c>
      <c r="T370" s="159" t="s">
        <v>170</v>
      </c>
      <c r="U370" s="159">
        <v>0</v>
      </c>
      <c r="V370" s="159">
        <f t="shared" si="62"/>
        <v>0</v>
      </c>
      <c r="W370" s="159"/>
      <c r="X370" s="150"/>
      <c r="Y370" s="150"/>
      <c r="Z370" s="150"/>
      <c r="AA370" s="150"/>
      <c r="AB370" s="150"/>
      <c r="AC370" s="150"/>
      <c r="AD370" s="150"/>
      <c r="AE370" s="150"/>
      <c r="AF370" s="150"/>
      <c r="AG370" s="150" t="s">
        <v>661</v>
      </c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">
      <c r="A371" s="176">
        <v>239</v>
      </c>
      <c r="B371" s="177" t="s">
        <v>729</v>
      </c>
      <c r="C371" s="184" t="s">
        <v>730</v>
      </c>
      <c r="D371" s="178" t="s">
        <v>726</v>
      </c>
      <c r="E371" s="179">
        <v>3</v>
      </c>
      <c r="F371" s="180"/>
      <c r="G371" s="181">
        <f t="shared" si="56"/>
        <v>0</v>
      </c>
      <c r="H371" s="160"/>
      <c r="I371" s="159">
        <f t="shared" si="57"/>
        <v>0</v>
      </c>
      <c r="J371" s="160"/>
      <c r="K371" s="159">
        <f t="shared" si="58"/>
        <v>0</v>
      </c>
      <c r="L371" s="159">
        <v>15</v>
      </c>
      <c r="M371" s="159">
        <f t="shared" si="59"/>
        <v>0</v>
      </c>
      <c r="N371" s="159">
        <v>0</v>
      </c>
      <c r="O371" s="159">
        <f t="shared" si="60"/>
        <v>0</v>
      </c>
      <c r="P371" s="159">
        <v>0</v>
      </c>
      <c r="Q371" s="159">
        <f t="shared" si="61"/>
        <v>0</v>
      </c>
      <c r="R371" s="159"/>
      <c r="S371" s="159" t="s">
        <v>169</v>
      </c>
      <c r="T371" s="159" t="s">
        <v>170</v>
      </c>
      <c r="U371" s="159">
        <v>0</v>
      </c>
      <c r="V371" s="159">
        <f t="shared" si="62"/>
        <v>0</v>
      </c>
      <c r="W371" s="159"/>
      <c r="X371" s="150"/>
      <c r="Y371" s="150"/>
      <c r="Z371" s="150"/>
      <c r="AA371" s="150"/>
      <c r="AB371" s="150"/>
      <c r="AC371" s="150"/>
      <c r="AD371" s="150"/>
      <c r="AE371" s="150"/>
      <c r="AF371" s="150"/>
      <c r="AG371" s="150" t="s">
        <v>731</v>
      </c>
      <c r="AH371" s="150"/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ht="22.5" outlineLevel="1" x14ac:dyDescent="0.2">
      <c r="A372" s="176">
        <v>240</v>
      </c>
      <c r="B372" s="177" t="s">
        <v>732</v>
      </c>
      <c r="C372" s="184" t="s">
        <v>733</v>
      </c>
      <c r="D372" s="178" t="s">
        <v>168</v>
      </c>
      <c r="E372" s="179">
        <v>3</v>
      </c>
      <c r="F372" s="180"/>
      <c r="G372" s="181">
        <f t="shared" si="56"/>
        <v>0</v>
      </c>
      <c r="H372" s="160"/>
      <c r="I372" s="159">
        <f t="shared" si="57"/>
        <v>0</v>
      </c>
      <c r="J372" s="160"/>
      <c r="K372" s="159">
        <f t="shared" si="58"/>
        <v>0</v>
      </c>
      <c r="L372" s="159">
        <v>15</v>
      </c>
      <c r="M372" s="159">
        <f t="shared" si="59"/>
        <v>0</v>
      </c>
      <c r="N372" s="159">
        <v>0</v>
      </c>
      <c r="O372" s="159">
        <f t="shared" si="60"/>
        <v>0</v>
      </c>
      <c r="P372" s="159">
        <v>0</v>
      </c>
      <c r="Q372" s="159">
        <f t="shared" si="61"/>
        <v>0</v>
      </c>
      <c r="R372" s="159"/>
      <c r="S372" s="159" t="s">
        <v>169</v>
      </c>
      <c r="T372" s="159" t="s">
        <v>170</v>
      </c>
      <c r="U372" s="159">
        <v>0</v>
      </c>
      <c r="V372" s="159">
        <f t="shared" si="62"/>
        <v>0</v>
      </c>
      <c r="W372" s="159"/>
      <c r="X372" s="150"/>
      <c r="Y372" s="150"/>
      <c r="Z372" s="150"/>
      <c r="AA372" s="150"/>
      <c r="AB372" s="150"/>
      <c r="AC372" s="150"/>
      <c r="AD372" s="150"/>
      <c r="AE372" s="150"/>
      <c r="AF372" s="150"/>
      <c r="AG372" s="150" t="s">
        <v>186</v>
      </c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1" x14ac:dyDescent="0.2">
      <c r="A373" s="176">
        <v>241</v>
      </c>
      <c r="B373" s="177" t="s">
        <v>734</v>
      </c>
      <c r="C373" s="184" t="s">
        <v>735</v>
      </c>
      <c r="D373" s="178" t="s">
        <v>168</v>
      </c>
      <c r="E373" s="179">
        <v>78</v>
      </c>
      <c r="F373" s="180"/>
      <c r="G373" s="181">
        <f t="shared" si="56"/>
        <v>0</v>
      </c>
      <c r="H373" s="160"/>
      <c r="I373" s="159">
        <f t="shared" si="57"/>
        <v>0</v>
      </c>
      <c r="J373" s="160"/>
      <c r="K373" s="159">
        <f t="shared" si="58"/>
        <v>0</v>
      </c>
      <c r="L373" s="159">
        <v>15</v>
      </c>
      <c r="M373" s="159">
        <f t="shared" si="59"/>
        <v>0</v>
      </c>
      <c r="N373" s="159">
        <v>0</v>
      </c>
      <c r="O373" s="159">
        <f t="shared" si="60"/>
        <v>0</v>
      </c>
      <c r="P373" s="159">
        <v>0</v>
      </c>
      <c r="Q373" s="159">
        <f t="shared" si="61"/>
        <v>0</v>
      </c>
      <c r="R373" s="159"/>
      <c r="S373" s="159" t="s">
        <v>169</v>
      </c>
      <c r="T373" s="159" t="s">
        <v>170</v>
      </c>
      <c r="U373" s="159">
        <v>0</v>
      </c>
      <c r="V373" s="159">
        <f t="shared" si="62"/>
        <v>0</v>
      </c>
      <c r="W373" s="159"/>
      <c r="X373" s="150"/>
      <c r="Y373" s="150"/>
      <c r="Z373" s="150"/>
      <c r="AA373" s="150"/>
      <c r="AB373" s="150"/>
      <c r="AC373" s="150"/>
      <c r="AD373" s="150"/>
      <c r="AE373" s="150"/>
      <c r="AF373" s="150"/>
      <c r="AG373" s="150" t="s">
        <v>661</v>
      </c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1" x14ac:dyDescent="0.2">
      <c r="A374" s="176">
        <v>242</v>
      </c>
      <c r="B374" s="177" t="s">
        <v>736</v>
      </c>
      <c r="C374" s="184" t="s">
        <v>737</v>
      </c>
      <c r="D374" s="178" t="s">
        <v>168</v>
      </c>
      <c r="E374" s="179">
        <v>5</v>
      </c>
      <c r="F374" s="180"/>
      <c r="G374" s="181">
        <f t="shared" si="56"/>
        <v>0</v>
      </c>
      <c r="H374" s="160"/>
      <c r="I374" s="159">
        <f t="shared" si="57"/>
        <v>0</v>
      </c>
      <c r="J374" s="160"/>
      <c r="K374" s="159">
        <f t="shared" si="58"/>
        <v>0</v>
      </c>
      <c r="L374" s="159">
        <v>15</v>
      </c>
      <c r="M374" s="159">
        <f t="shared" si="59"/>
        <v>0</v>
      </c>
      <c r="N374" s="159">
        <v>0</v>
      </c>
      <c r="O374" s="159">
        <f t="shared" si="60"/>
        <v>0</v>
      </c>
      <c r="P374" s="159">
        <v>0</v>
      </c>
      <c r="Q374" s="159">
        <f t="shared" si="61"/>
        <v>0</v>
      </c>
      <c r="R374" s="159"/>
      <c r="S374" s="159" t="s">
        <v>169</v>
      </c>
      <c r="T374" s="159" t="s">
        <v>170</v>
      </c>
      <c r="U374" s="159">
        <v>0</v>
      </c>
      <c r="V374" s="159">
        <f t="shared" si="62"/>
        <v>0</v>
      </c>
      <c r="W374" s="159"/>
      <c r="X374" s="150"/>
      <c r="Y374" s="150"/>
      <c r="Z374" s="150"/>
      <c r="AA374" s="150"/>
      <c r="AB374" s="150"/>
      <c r="AC374" s="150"/>
      <c r="AD374" s="150"/>
      <c r="AE374" s="150"/>
      <c r="AF374" s="150"/>
      <c r="AG374" s="150" t="s">
        <v>661</v>
      </c>
      <c r="AH374" s="150"/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1" x14ac:dyDescent="0.2">
      <c r="A375" s="176">
        <v>243</v>
      </c>
      <c r="B375" s="177" t="s">
        <v>738</v>
      </c>
      <c r="C375" s="184" t="s">
        <v>739</v>
      </c>
      <c r="D375" s="178" t="s">
        <v>168</v>
      </c>
      <c r="E375" s="179">
        <v>1</v>
      </c>
      <c r="F375" s="180"/>
      <c r="G375" s="181">
        <f t="shared" si="56"/>
        <v>0</v>
      </c>
      <c r="H375" s="160"/>
      <c r="I375" s="159">
        <f t="shared" si="57"/>
        <v>0</v>
      </c>
      <c r="J375" s="160"/>
      <c r="K375" s="159">
        <f t="shared" si="58"/>
        <v>0</v>
      </c>
      <c r="L375" s="159">
        <v>15</v>
      </c>
      <c r="M375" s="159">
        <f t="shared" si="59"/>
        <v>0</v>
      </c>
      <c r="N375" s="159">
        <v>0</v>
      </c>
      <c r="O375" s="159">
        <f t="shared" si="60"/>
        <v>0</v>
      </c>
      <c r="P375" s="159">
        <v>0</v>
      </c>
      <c r="Q375" s="159">
        <f t="shared" si="61"/>
        <v>0</v>
      </c>
      <c r="R375" s="159"/>
      <c r="S375" s="159" t="s">
        <v>169</v>
      </c>
      <c r="T375" s="159" t="s">
        <v>170</v>
      </c>
      <c r="U375" s="159">
        <v>0</v>
      </c>
      <c r="V375" s="159">
        <f t="shared" si="62"/>
        <v>0</v>
      </c>
      <c r="W375" s="159"/>
      <c r="X375" s="150"/>
      <c r="Y375" s="150"/>
      <c r="Z375" s="150"/>
      <c r="AA375" s="150"/>
      <c r="AB375" s="150"/>
      <c r="AC375" s="150"/>
      <c r="AD375" s="150"/>
      <c r="AE375" s="150"/>
      <c r="AF375" s="150"/>
      <c r="AG375" s="150" t="s">
        <v>661</v>
      </c>
      <c r="AH375" s="150"/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x14ac:dyDescent="0.2">
      <c r="A376" s="164" t="s">
        <v>164</v>
      </c>
      <c r="B376" s="165" t="s">
        <v>127</v>
      </c>
      <c r="C376" s="183" t="s">
        <v>128</v>
      </c>
      <c r="D376" s="166"/>
      <c r="E376" s="167"/>
      <c r="F376" s="168"/>
      <c r="G376" s="169">
        <f>SUMIF(AG377:AG380,"&lt;&gt;NOR",G377:G380)</f>
        <v>0</v>
      </c>
      <c r="H376" s="163"/>
      <c r="I376" s="163">
        <f>SUM(I377:I380)</f>
        <v>0</v>
      </c>
      <c r="J376" s="163"/>
      <c r="K376" s="163">
        <f>SUM(K377:K380)</f>
        <v>0</v>
      </c>
      <c r="L376" s="163"/>
      <c r="M376" s="163">
        <f>SUM(M377:M380)</f>
        <v>0</v>
      </c>
      <c r="N376" s="163"/>
      <c r="O376" s="163">
        <f>SUM(O377:O380)</f>
        <v>0</v>
      </c>
      <c r="P376" s="163"/>
      <c r="Q376" s="163">
        <f>SUM(Q377:Q380)</f>
        <v>0</v>
      </c>
      <c r="R376" s="163"/>
      <c r="S376" s="163"/>
      <c r="T376" s="163"/>
      <c r="U376" s="163"/>
      <c r="V376" s="163">
        <f>SUM(V377:V380)</f>
        <v>0</v>
      </c>
      <c r="W376" s="163"/>
      <c r="AG376" t="s">
        <v>165</v>
      </c>
    </row>
    <row r="377" spans="1:60" ht="22.5" outlineLevel="1" x14ac:dyDescent="0.2">
      <c r="A377" s="176">
        <v>244</v>
      </c>
      <c r="B377" s="177" t="s">
        <v>740</v>
      </c>
      <c r="C377" s="184" t="s">
        <v>741</v>
      </c>
      <c r="D377" s="178" t="s">
        <v>168</v>
      </c>
      <c r="E377" s="179">
        <v>1</v>
      </c>
      <c r="F377" s="180"/>
      <c r="G377" s="181">
        <f>ROUND(E377*F377,2)</f>
        <v>0</v>
      </c>
      <c r="H377" s="160"/>
      <c r="I377" s="159">
        <f>ROUND(E377*H377,2)</f>
        <v>0</v>
      </c>
      <c r="J377" s="160"/>
      <c r="K377" s="159">
        <f>ROUND(E377*J377,2)</f>
        <v>0</v>
      </c>
      <c r="L377" s="159">
        <v>15</v>
      </c>
      <c r="M377" s="159">
        <f>G377*(1+L377/100)</f>
        <v>0</v>
      </c>
      <c r="N377" s="159">
        <v>0</v>
      </c>
      <c r="O377" s="159">
        <f>ROUND(E377*N377,2)</f>
        <v>0</v>
      </c>
      <c r="P377" s="159">
        <v>0</v>
      </c>
      <c r="Q377" s="159">
        <f>ROUND(E377*P377,2)</f>
        <v>0</v>
      </c>
      <c r="R377" s="159"/>
      <c r="S377" s="159" t="s">
        <v>169</v>
      </c>
      <c r="T377" s="159" t="s">
        <v>170</v>
      </c>
      <c r="U377" s="159">
        <v>0</v>
      </c>
      <c r="V377" s="159">
        <f>ROUND(E377*U377,2)</f>
        <v>0</v>
      </c>
      <c r="W377" s="159"/>
      <c r="X377" s="150"/>
      <c r="Y377" s="150"/>
      <c r="Z377" s="150"/>
      <c r="AA377" s="150"/>
      <c r="AB377" s="150"/>
      <c r="AC377" s="150"/>
      <c r="AD377" s="150"/>
      <c r="AE377" s="150"/>
      <c r="AF377" s="150"/>
      <c r="AG377" s="150" t="s">
        <v>661</v>
      </c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ht="22.5" outlineLevel="1" x14ac:dyDescent="0.2">
      <c r="A378" s="176">
        <v>245</v>
      </c>
      <c r="B378" s="177" t="s">
        <v>742</v>
      </c>
      <c r="C378" s="184" t="s">
        <v>743</v>
      </c>
      <c r="D378" s="178" t="s">
        <v>168</v>
      </c>
      <c r="E378" s="179">
        <v>1</v>
      </c>
      <c r="F378" s="180"/>
      <c r="G378" s="181">
        <f>ROUND(E378*F378,2)</f>
        <v>0</v>
      </c>
      <c r="H378" s="160"/>
      <c r="I378" s="159">
        <f>ROUND(E378*H378,2)</f>
        <v>0</v>
      </c>
      <c r="J378" s="160"/>
      <c r="K378" s="159">
        <f>ROUND(E378*J378,2)</f>
        <v>0</v>
      </c>
      <c r="L378" s="159">
        <v>15</v>
      </c>
      <c r="M378" s="159">
        <f>G378*(1+L378/100)</f>
        <v>0</v>
      </c>
      <c r="N378" s="159">
        <v>0</v>
      </c>
      <c r="O378" s="159">
        <f>ROUND(E378*N378,2)</f>
        <v>0</v>
      </c>
      <c r="P378" s="159">
        <v>0</v>
      </c>
      <c r="Q378" s="159">
        <f>ROUND(E378*P378,2)</f>
        <v>0</v>
      </c>
      <c r="R378" s="159"/>
      <c r="S378" s="159" t="s">
        <v>169</v>
      </c>
      <c r="T378" s="159" t="s">
        <v>170</v>
      </c>
      <c r="U378" s="159">
        <v>0</v>
      </c>
      <c r="V378" s="159">
        <f>ROUND(E378*U378,2)</f>
        <v>0</v>
      </c>
      <c r="W378" s="159"/>
      <c r="X378" s="150"/>
      <c r="Y378" s="150"/>
      <c r="Z378" s="150"/>
      <c r="AA378" s="150"/>
      <c r="AB378" s="150"/>
      <c r="AC378" s="150"/>
      <c r="AD378" s="150"/>
      <c r="AE378" s="150"/>
      <c r="AF378" s="150"/>
      <c r="AG378" s="150" t="s">
        <v>661</v>
      </c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ht="22.5" outlineLevel="1" x14ac:dyDescent="0.2">
      <c r="A379" s="176">
        <v>246</v>
      </c>
      <c r="B379" s="177" t="s">
        <v>744</v>
      </c>
      <c r="C379" s="184" t="s">
        <v>745</v>
      </c>
      <c r="D379" s="178" t="s">
        <v>168</v>
      </c>
      <c r="E379" s="179">
        <v>1</v>
      </c>
      <c r="F379" s="180"/>
      <c r="G379" s="181">
        <f>ROUND(E379*F379,2)</f>
        <v>0</v>
      </c>
      <c r="H379" s="160"/>
      <c r="I379" s="159">
        <f>ROUND(E379*H379,2)</f>
        <v>0</v>
      </c>
      <c r="J379" s="160"/>
      <c r="K379" s="159">
        <f>ROUND(E379*J379,2)</f>
        <v>0</v>
      </c>
      <c r="L379" s="159">
        <v>15</v>
      </c>
      <c r="M379" s="159">
        <f>G379*(1+L379/100)</f>
        <v>0</v>
      </c>
      <c r="N379" s="159">
        <v>0</v>
      </c>
      <c r="O379" s="159">
        <f>ROUND(E379*N379,2)</f>
        <v>0</v>
      </c>
      <c r="P379" s="159">
        <v>0</v>
      </c>
      <c r="Q379" s="159">
        <f>ROUND(E379*P379,2)</f>
        <v>0</v>
      </c>
      <c r="R379" s="159"/>
      <c r="S379" s="159" t="s">
        <v>169</v>
      </c>
      <c r="T379" s="159" t="s">
        <v>170</v>
      </c>
      <c r="U379" s="159">
        <v>0</v>
      </c>
      <c r="V379" s="159">
        <f>ROUND(E379*U379,2)</f>
        <v>0</v>
      </c>
      <c r="W379" s="159"/>
      <c r="X379" s="150"/>
      <c r="Y379" s="150"/>
      <c r="Z379" s="150"/>
      <c r="AA379" s="150"/>
      <c r="AB379" s="150"/>
      <c r="AC379" s="150"/>
      <c r="AD379" s="150"/>
      <c r="AE379" s="150"/>
      <c r="AF379" s="150"/>
      <c r="AG379" s="150" t="s">
        <v>661</v>
      </c>
      <c r="AH379" s="150"/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ht="22.5" outlineLevel="1" x14ac:dyDescent="0.2">
      <c r="A380" s="176">
        <v>247</v>
      </c>
      <c r="B380" s="177" t="s">
        <v>746</v>
      </c>
      <c r="C380" s="184" t="s">
        <v>747</v>
      </c>
      <c r="D380" s="178" t="s">
        <v>168</v>
      </c>
      <c r="E380" s="179">
        <v>1</v>
      </c>
      <c r="F380" s="180"/>
      <c r="G380" s="181">
        <f>ROUND(E380*F380,2)</f>
        <v>0</v>
      </c>
      <c r="H380" s="160"/>
      <c r="I380" s="159">
        <f>ROUND(E380*H380,2)</f>
        <v>0</v>
      </c>
      <c r="J380" s="160"/>
      <c r="K380" s="159">
        <f>ROUND(E380*J380,2)</f>
        <v>0</v>
      </c>
      <c r="L380" s="159">
        <v>15</v>
      </c>
      <c r="M380" s="159">
        <f>G380*(1+L380/100)</f>
        <v>0</v>
      </c>
      <c r="N380" s="159">
        <v>0</v>
      </c>
      <c r="O380" s="159">
        <f>ROUND(E380*N380,2)</f>
        <v>0</v>
      </c>
      <c r="P380" s="159">
        <v>0</v>
      </c>
      <c r="Q380" s="159">
        <f>ROUND(E380*P380,2)</f>
        <v>0</v>
      </c>
      <c r="R380" s="159"/>
      <c r="S380" s="159" t="s">
        <v>169</v>
      </c>
      <c r="T380" s="159" t="s">
        <v>170</v>
      </c>
      <c r="U380" s="159">
        <v>0</v>
      </c>
      <c r="V380" s="159">
        <f>ROUND(E380*U380,2)</f>
        <v>0</v>
      </c>
      <c r="W380" s="159"/>
      <c r="X380" s="150"/>
      <c r="Y380" s="150"/>
      <c r="Z380" s="150"/>
      <c r="AA380" s="150"/>
      <c r="AB380" s="150"/>
      <c r="AC380" s="150"/>
      <c r="AD380" s="150"/>
      <c r="AE380" s="150"/>
      <c r="AF380" s="150"/>
      <c r="AG380" s="150" t="s">
        <v>661</v>
      </c>
      <c r="AH380" s="150"/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x14ac:dyDescent="0.2">
      <c r="A381" s="164" t="s">
        <v>164</v>
      </c>
      <c r="B381" s="165" t="s">
        <v>129</v>
      </c>
      <c r="C381" s="183" t="s">
        <v>130</v>
      </c>
      <c r="D381" s="166"/>
      <c r="E381" s="167"/>
      <c r="F381" s="168"/>
      <c r="G381" s="169">
        <f>SUMIF(AG382:AG391,"&lt;&gt;NOR",G382:G391)</f>
        <v>0</v>
      </c>
      <c r="H381" s="163"/>
      <c r="I381" s="163">
        <f>SUM(I382:I391)</f>
        <v>0</v>
      </c>
      <c r="J381" s="163"/>
      <c r="K381" s="163">
        <f>SUM(K382:K391)</f>
        <v>0</v>
      </c>
      <c r="L381" s="163"/>
      <c r="M381" s="163">
        <f>SUM(M382:M391)</f>
        <v>0</v>
      </c>
      <c r="N381" s="163"/>
      <c r="O381" s="163">
        <f>SUM(O382:O391)</f>
        <v>0</v>
      </c>
      <c r="P381" s="163"/>
      <c r="Q381" s="163">
        <f>SUM(Q382:Q391)</f>
        <v>0</v>
      </c>
      <c r="R381" s="163"/>
      <c r="S381" s="163"/>
      <c r="T381" s="163"/>
      <c r="U381" s="163"/>
      <c r="V381" s="163">
        <f>SUM(V382:V391)</f>
        <v>0</v>
      </c>
      <c r="W381" s="163"/>
      <c r="AG381" t="s">
        <v>165</v>
      </c>
    </row>
    <row r="382" spans="1:60" ht="22.5" outlineLevel="1" x14ac:dyDescent="0.2">
      <c r="A382" s="176">
        <v>248</v>
      </c>
      <c r="B382" s="177" t="s">
        <v>748</v>
      </c>
      <c r="C382" s="184" t="s">
        <v>749</v>
      </c>
      <c r="D382" s="178" t="s">
        <v>168</v>
      </c>
      <c r="E382" s="179">
        <v>1</v>
      </c>
      <c r="F382" s="180"/>
      <c r="G382" s="181">
        <f t="shared" ref="G382:G391" si="63">ROUND(E382*F382,2)</f>
        <v>0</v>
      </c>
      <c r="H382" s="160"/>
      <c r="I382" s="159">
        <f t="shared" ref="I382:I391" si="64">ROUND(E382*H382,2)</f>
        <v>0</v>
      </c>
      <c r="J382" s="160"/>
      <c r="K382" s="159">
        <f t="shared" ref="K382:K391" si="65">ROUND(E382*J382,2)</f>
        <v>0</v>
      </c>
      <c r="L382" s="159">
        <v>15</v>
      </c>
      <c r="M382" s="159">
        <f t="shared" ref="M382:M391" si="66">G382*(1+L382/100)</f>
        <v>0</v>
      </c>
      <c r="N382" s="159">
        <v>0</v>
      </c>
      <c r="O382" s="159">
        <f t="shared" ref="O382:O391" si="67">ROUND(E382*N382,2)</f>
        <v>0</v>
      </c>
      <c r="P382" s="159">
        <v>0</v>
      </c>
      <c r="Q382" s="159">
        <f t="shared" ref="Q382:Q391" si="68">ROUND(E382*P382,2)</f>
        <v>0</v>
      </c>
      <c r="R382" s="159"/>
      <c r="S382" s="159" t="s">
        <v>169</v>
      </c>
      <c r="T382" s="159" t="s">
        <v>170</v>
      </c>
      <c r="U382" s="159">
        <v>0</v>
      </c>
      <c r="V382" s="159">
        <f t="shared" ref="V382:V391" si="69">ROUND(E382*U382,2)</f>
        <v>0</v>
      </c>
      <c r="W382" s="159"/>
      <c r="X382" s="150"/>
      <c r="Y382" s="150"/>
      <c r="Z382" s="150"/>
      <c r="AA382" s="150"/>
      <c r="AB382" s="150"/>
      <c r="AC382" s="150"/>
      <c r="AD382" s="150"/>
      <c r="AE382" s="150"/>
      <c r="AF382" s="150"/>
      <c r="AG382" s="150" t="s">
        <v>661</v>
      </c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1" x14ac:dyDescent="0.2">
      <c r="A383" s="176">
        <v>249</v>
      </c>
      <c r="B383" s="177" t="s">
        <v>750</v>
      </c>
      <c r="C383" s="184" t="s">
        <v>751</v>
      </c>
      <c r="D383" s="178" t="s">
        <v>168</v>
      </c>
      <c r="E383" s="179">
        <v>1</v>
      </c>
      <c r="F383" s="180"/>
      <c r="G383" s="181">
        <f t="shared" si="63"/>
        <v>0</v>
      </c>
      <c r="H383" s="160"/>
      <c r="I383" s="159">
        <f t="shared" si="64"/>
        <v>0</v>
      </c>
      <c r="J383" s="160"/>
      <c r="K383" s="159">
        <f t="shared" si="65"/>
        <v>0</v>
      </c>
      <c r="L383" s="159">
        <v>15</v>
      </c>
      <c r="M383" s="159">
        <f t="shared" si="66"/>
        <v>0</v>
      </c>
      <c r="N383" s="159">
        <v>0</v>
      </c>
      <c r="O383" s="159">
        <f t="shared" si="67"/>
        <v>0</v>
      </c>
      <c r="P383" s="159">
        <v>0</v>
      </c>
      <c r="Q383" s="159">
        <f t="shared" si="68"/>
        <v>0</v>
      </c>
      <c r="R383" s="159"/>
      <c r="S383" s="159" t="s">
        <v>169</v>
      </c>
      <c r="T383" s="159" t="s">
        <v>170</v>
      </c>
      <c r="U383" s="159">
        <v>0</v>
      </c>
      <c r="V383" s="159">
        <f t="shared" si="69"/>
        <v>0</v>
      </c>
      <c r="W383" s="159"/>
      <c r="X383" s="150"/>
      <c r="Y383" s="150"/>
      <c r="Z383" s="150"/>
      <c r="AA383" s="150"/>
      <c r="AB383" s="150"/>
      <c r="AC383" s="150"/>
      <c r="AD383" s="150"/>
      <c r="AE383" s="150"/>
      <c r="AF383" s="150"/>
      <c r="AG383" s="150" t="s">
        <v>186</v>
      </c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">
      <c r="A384" s="176">
        <v>250</v>
      </c>
      <c r="B384" s="177" t="s">
        <v>752</v>
      </c>
      <c r="C384" s="184" t="s">
        <v>753</v>
      </c>
      <c r="D384" s="178" t="s">
        <v>168</v>
      </c>
      <c r="E384" s="179">
        <v>1</v>
      </c>
      <c r="F384" s="180"/>
      <c r="G384" s="181">
        <f t="shared" si="63"/>
        <v>0</v>
      </c>
      <c r="H384" s="160"/>
      <c r="I384" s="159">
        <f t="shared" si="64"/>
        <v>0</v>
      </c>
      <c r="J384" s="160"/>
      <c r="K384" s="159">
        <f t="shared" si="65"/>
        <v>0</v>
      </c>
      <c r="L384" s="159">
        <v>15</v>
      </c>
      <c r="M384" s="159">
        <f t="shared" si="66"/>
        <v>0</v>
      </c>
      <c r="N384" s="159">
        <v>0</v>
      </c>
      <c r="O384" s="159">
        <f t="shared" si="67"/>
        <v>0</v>
      </c>
      <c r="P384" s="159">
        <v>0</v>
      </c>
      <c r="Q384" s="159">
        <f t="shared" si="68"/>
        <v>0</v>
      </c>
      <c r="R384" s="159"/>
      <c r="S384" s="159" t="s">
        <v>169</v>
      </c>
      <c r="T384" s="159" t="s">
        <v>170</v>
      </c>
      <c r="U384" s="159">
        <v>0</v>
      </c>
      <c r="V384" s="159">
        <f t="shared" si="69"/>
        <v>0</v>
      </c>
      <c r="W384" s="159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 t="s">
        <v>186</v>
      </c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1" x14ac:dyDescent="0.2">
      <c r="A385" s="176">
        <v>251</v>
      </c>
      <c r="B385" s="177" t="s">
        <v>754</v>
      </c>
      <c r="C385" s="184" t="s">
        <v>755</v>
      </c>
      <c r="D385" s="178" t="s">
        <v>168</v>
      </c>
      <c r="E385" s="179">
        <v>1</v>
      </c>
      <c r="F385" s="180"/>
      <c r="G385" s="181">
        <f t="shared" si="63"/>
        <v>0</v>
      </c>
      <c r="H385" s="160"/>
      <c r="I385" s="159">
        <f t="shared" si="64"/>
        <v>0</v>
      </c>
      <c r="J385" s="160"/>
      <c r="K385" s="159">
        <f t="shared" si="65"/>
        <v>0</v>
      </c>
      <c r="L385" s="159">
        <v>15</v>
      </c>
      <c r="M385" s="159">
        <f t="shared" si="66"/>
        <v>0</v>
      </c>
      <c r="N385" s="159">
        <v>0</v>
      </c>
      <c r="O385" s="159">
        <f t="shared" si="67"/>
        <v>0</v>
      </c>
      <c r="P385" s="159">
        <v>0</v>
      </c>
      <c r="Q385" s="159">
        <f t="shared" si="68"/>
        <v>0</v>
      </c>
      <c r="R385" s="159"/>
      <c r="S385" s="159" t="s">
        <v>169</v>
      </c>
      <c r="T385" s="159" t="s">
        <v>170</v>
      </c>
      <c r="U385" s="159">
        <v>0</v>
      </c>
      <c r="V385" s="159">
        <f t="shared" si="69"/>
        <v>0</v>
      </c>
      <c r="W385" s="159"/>
      <c r="X385" s="150"/>
      <c r="Y385" s="150"/>
      <c r="Z385" s="150"/>
      <c r="AA385" s="150"/>
      <c r="AB385" s="150"/>
      <c r="AC385" s="150"/>
      <c r="AD385" s="150"/>
      <c r="AE385" s="150"/>
      <c r="AF385" s="150"/>
      <c r="AG385" s="150" t="s">
        <v>186</v>
      </c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1" x14ac:dyDescent="0.2">
      <c r="A386" s="176">
        <v>252</v>
      </c>
      <c r="B386" s="177" t="s">
        <v>756</v>
      </c>
      <c r="C386" s="184" t="s">
        <v>757</v>
      </c>
      <c r="D386" s="178" t="s">
        <v>168</v>
      </c>
      <c r="E386" s="179">
        <v>3</v>
      </c>
      <c r="F386" s="180"/>
      <c r="G386" s="181">
        <f t="shared" si="63"/>
        <v>0</v>
      </c>
      <c r="H386" s="160"/>
      <c r="I386" s="159">
        <f t="shared" si="64"/>
        <v>0</v>
      </c>
      <c r="J386" s="160"/>
      <c r="K386" s="159">
        <f t="shared" si="65"/>
        <v>0</v>
      </c>
      <c r="L386" s="159">
        <v>15</v>
      </c>
      <c r="M386" s="159">
        <f t="shared" si="66"/>
        <v>0</v>
      </c>
      <c r="N386" s="159">
        <v>0</v>
      </c>
      <c r="O386" s="159">
        <f t="shared" si="67"/>
        <v>0</v>
      </c>
      <c r="P386" s="159">
        <v>0</v>
      </c>
      <c r="Q386" s="159">
        <f t="shared" si="68"/>
        <v>0</v>
      </c>
      <c r="R386" s="159"/>
      <c r="S386" s="159" t="s">
        <v>169</v>
      </c>
      <c r="T386" s="159" t="s">
        <v>170</v>
      </c>
      <c r="U386" s="159">
        <v>0</v>
      </c>
      <c r="V386" s="159">
        <f t="shared" si="69"/>
        <v>0</v>
      </c>
      <c r="W386" s="159"/>
      <c r="X386" s="150"/>
      <c r="Y386" s="150"/>
      <c r="Z386" s="150"/>
      <c r="AA386" s="150"/>
      <c r="AB386" s="150"/>
      <c r="AC386" s="150"/>
      <c r="AD386" s="150"/>
      <c r="AE386" s="150"/>
      <c r="AF386" s="150"/>
      <c r="AG386" s="150" t="s">
        <v>186</v>
      </c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1" x14ac:dyDescent="0.2">
      <c r="A387" s="176">
        <v>253</v>
      </c>
      <c r="B387" s="177" t="s">
        <v>758</v>
      </c>
      <c r="C387" s="184" t="s">
        <v>759</v>
      </c>
      <c r="D387" s="178" t="s">
        <v>168</v>
      </c>
      <c r="E387" s="179">
        <v>8</v>
      </c>
      <c r="F387" s="180"/>
      <c r="G387" s="181">
        <f t="shared" si="63"/>
        <v>0</v>
      </c>
      <c r="H387" s="160"/>
      <c r="I387" s="159">
        <f t="shared" si="64"/>
        <v>0</v>
      </c>
      <c r="J387" s="160"/>
      <c r="K387" s="159">
        <f t="shared" si="65"/>
        <v>0</v>
      </c>
      <c r="L387" s="159">
        <v>15</v>
      </c>
      <c r="M387" s="159">
        <f t="shared" si="66"/>
        <v>0</v>
      </c>
      <c r="N387" s="159">
        <v>0</v>
      </c>
      <c r="O387" s="159">
        <f t="shared" si="67"/>
        <v>0</v>
      </c>
      <c r="P387" s="159">
        <v>0</v>
      </c>
      <c r="Q387" s="159">
        <f t="shared" si="68"/>
        <v>0</v>
      </c>
      <c r="R387" s="159"/>
      <c r="S387" s="159" t="s">
        <v>169</v>
      </c>
      <c r="T387" s="159" t="s">
        <v>170</v>
      </c>
      <c r="U387" s="159">
        <v>0</v>
      </c>
      <c r="V387" s="159">
        <f t="shared" si="69"/>
        <v>0</v>
      </c>
      <c r="W387" s="159"/>
      <c r="X387" s="150"/>
      <c r="Y387" s="150"/>
      <c r="Z387" s="150"/>
      <c r="AA387" s="150"/>
      <c r="AB387" s="150"/>
      <c r="AC387" s="150"/>
      <c r="AD387" s="150"/>
      <c r="AE387" s="150"/>
      <c r="AF387" s="150"/>
      <c r="AG387" s="150" t="s">
        <v>186</v>
      </c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outlineLevel="1" x14ac:dyDescent="0.2">
      <c r="A388" s="176">
        <v>254</v>
      </c>
      <c r="B388" s="177" t="s">
        <v>760</v>
      </c>
      <c r="C388" s="184" t="s">
        <v>761</v>
      </c>
      <c r="D388" s="178" t="s">
        <v>168</v>
      </c>
      <c r="E388" s="179">
        <v>1</v>
      </c>
      <c r="F388" s="180"/>
      <c r="G388" s="181">
        <f t="shared" si="63"/>
        <v>0</v>
      </c>
      <c r="H388" s="160"/>
      <c r="I388" s="159">
        <f t="shared" si="64"/>
        <v>0</v>
      </c>
      <c r="J388" s="160"/>
      <c r="K388" s="159">
        <f t="shared" si="65"/>
        <v>0</v>
      </c>
      <c r="L388" s="159">
        <v>15</v>
      </c>
      <c r="M388" s="159">
        <f t="shared" si="66"/>
        <v>0</v>
      </c>
      <c r="N388" s="159">
        <v>0</v>
      </c>
      <c r="O388" s="159">
        <f t="shared" si="67"/>
        <v>0</v>
      </c>
      <c r="P388" s="159">
        <v>0</v>
      </c>
      <c r="Q388" s="159">
        <f t="shared" si="68"/>
        <v>0</v>
      </c>
      <c r="R388" s="159"/>
      <c r="S388" s="159" t="s">
        <v>169</v>
      </c>
      <c r="T388" s="159" t="s">
        <v>170</v>
      </c>
      <c r="U388" s="159">
        <v>0</v>
      </c>
      <c r="V388" s="159">
        <f t="shared" si="69"/>
        <v>0</v>
      </c>
      <c r="W388" s="159"/>
      <c r="X388" s="150"/>
      <c r="Y388" s="150"/>
      <c r="Z388" s="150"/>
      <c r="AA388" s="150"/>
      <c r="AB388" s="150"/>
      <c r="AC388" s="150"/>
      <c r="AD388" s="150"/>
      <c r="AE388" s="150"/>
      <c r="AF388" s="150"/>
      <c r="AG388" s="150" t="s">
        <v>186</v>
      </c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1" x14ac:dyDescent="0.2">
      <c r="A389" s="176">
        <v>255</v>
      </c>
      <c r="B389" s="177" t="s">
        <v>762</v>
      </c>
      <c r="C389" s="184" t="s">
        <v>763</v>
      </c>
      <c r="D389" s="178" t="s">
        <v>168</v>
      </c>
      <c r="E389" s="179">
        <v>18</v>
      </c>
      <c r="F389" s="180"/>
      <c r="G389" s="181">
        <f t="shared" si="63"/>
        <v>0</v>
      </c>
      <c r="H389" s="160"/>
      <c r="I389" s="159">
        <f t="shared" si="64"/>
        <v>0</v>
      </c>
      <c r="J389" s="160"/>
      <c r="K389" s="159">
        <f t="shared" si="65"/>
        <v>0</v>
      </c>
      <c r="L389" s="159">
        <v>15</v>
      </c>
      <c r="M389" s="159">
        <f t="shared" si="66"/>
        <v>0</v>
      </c>
      <c r="N389" s="159">
        <v>0</v>
      </c>
      <c r="O389" s="159">
        <f t="shared" si="67"/>
        <v>0</v>
      </c>
      <c r="P389" s="159">
        <v>0</v>
      </c>
      <c r="Q389" s="159">
        <f t="shared" si="68"/>
        <v>0</v>
      </c>
      <c r="R389" s="159"/>
      <c r="S389" s="159" t="s">
        <v>169</v>
      </c>
      <c r="T389" s="159" t="s">
        <v>170</v>
      </c>
      <c r="U389" s="159">
        <v>0</v>
      </c>
      <c r="V389" s="159">
        <f t="shared" si="69"/>
        <v>0</v>
      </c>
      <c r="W389" s="159"/>
      <c r="X389" s="150"/>
      <c r="Y389" s="150"/>
      <c r="Z389" s="150"/>
      <c r="AA389" s="150"/>
      <c r="AB389" s="150"/>
      <c r="AC389" s="150"/>
      <c r="AD389" s="150"/>
      <c r="AE389" s="150"/>
      <c r="AF389" s="150"/>
      <c r="AG389" s="150" t="s">
        <v>186</v>
      </c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1" x14ac:dyDescent="0.2">
      <c r="A390" s="176">
        <v>256</v>
      </c>
      <c r="B390" s="177" t="s">
        <v>764</v>
      </c>
      <c r="C390" s="184" t="s">
        <v>765</v>
      </c>
      <c r="D390" s="178" t="s">
        <v>168</v>
      </c>
      <c r="E390" s="179">
        <v>1</v>
      </c>
      <c r="F390" s="180"/>
      <c r="G390" s="181">
        <f t="shared" si="63"/>
        <v>0</v>
      </c>
      <c r="H390" s="160"/>
      <c r="I390" s="159">
        <f t="shared" si="64"/>
        <v>0</v>
      </c>
      <c r="J390" s="160"/>
      <c r="K390" s="159">
        <f t="shared" si="65"/>
        <v>0</v>
      </c>
      <c r="L390" s="159">
        <v>15</v>
      </c>
      <c r="M390" s="159">
        <f t="shared" si="66"/>
        <v>0</v>
      </c>
      <c r="N390" s="159">
        <v>0</v>
      </c>
      <c r="O390" s="159">
        <f t="shared" si="67"/>
        <v>0</v>
      </c>
      <c r="P390" s="159">
        <v>0</v>
      </c>
      <c r="Q390" s="159">
        <f t="shared" si="68"/>
        <v>0</v>
      </c>
      <c r="R390" s="159"/>
      <c r="S390" s="159" t="s">
        <v>169</v>
      </c>
      <c r="T390" s="159" t="s">
        <v>170</v>
      </c>
      <c r="U390" s="159">
        <v>0</v>
      </c>
      <c r="V390" s="159">
        <f t="shared" si="69"/>
        <v>0</v>
      </c>
      <c r="W390" s="159"/>
      <c r="X390" s="150"/>
      <c r="Y390" s="150"/>
      <c r="Z390" s="150"/>
      <c r="AA390" s="150"/>
      <c r="AB390" s="150"/>
      <c r="AC390" s="150"/>
      <c r="AD390" s="150"/>
      <c r="AE390" s="150"/>
      <c r="AF390" s="150"/>
      <c r="AG390" s="150" t="s">
        <v>186</v>
      </c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1" x14ac:dyDescent="0.2">
      <c r="A391" s="176">
        <v>257</v>
      </c>
      <c r="B391" s="177" t="s">
        <v>766</v>
      </c>
      <c r="C391" s="184" t="s">
        <v>767</v>
      </c>
      <c r="D391" s="178" t="s">
        <v>168</v>
      </c>
      <c r="E391" s="179">
        <v>1</v>
      </c>
      <c r="F391" s="180"/>
      <c r="G391" s="181">
        <f t="shared" si="63"/>
        <v>0</v>
      </c>
      <c r="H391" s="160"/>
      <c r="I391" s="159">
        <f t="shared" si="64"/>
        <v>0</v>
      </c>
      <c r="J391" s="160"/>
      <c r="K391" s="159">
        <f t="shared" si="65"/>
        <v>0</v>
      </c>
      <c r="L391" s="159">
        <v>15</v>
      </c>
      <c r="M391" s="159">
        <f t="shared" si="66"/>
        <v>0</v>
      </c>
      <c r="N391" s="159">
        <v>0</v>
      </c>
      <c r="O391" s="159">
        <f t="shared" si="67"/>
        <v>0</v>
      </c>
      <c r="P391" s="159">
        <v>0</v>
      </c>
      <c r="Q391" s="159">
        <f t="shared" si="68"/>
        <v>0</v>
      </c>
      <c r="R391" s="159"/>
      <c r="S391" s="159" t="s">
        <v>169</v>
      </c>
      <c r="T391" s="159" t="s">
        <v>170</v>
      </c>
      <c r="U391" s="159">
        <v>0</v>
      </c>
      <c r="V391" s="159">
        <f t="shared" si="69"/>
        <v>0</v>
      </c>
      <c r="W391" s="159"/>
      <c r="X391" s="150"/>
      <c r="Y391" s="150"/>
      <c r="Z391" s="150"/>
      <c r="AA391" s="150"/>
      <c r="AB391" s="150"/>
      <c r="AC391" s="150"/>
      <c r="AD391" s="150"/>
      <c r="AE391" s="150"/>
      <c r="AF391" s="150"/>
      <c r="AG391" s="150" t="s">
        <v>186</v>
      </c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x14ac:dyDescent="0.2">
      <c r="A392" s="164" t="s">
        <v>164</v>
      </c>
      <c r="B392" s="165" t="s">
        <v>131</v>
      </c>
      <c r="C392" s="183" t="s">
        <v>132</v>
      </c>
      <c r="D392" s="166"/>
      <c r="E392" s="167"/>
      <c r="F392" s="168"/>
      <c r="G392" s="169">
        <f>SUMIF(AG393:AG393,"&lt;&gt;NOR",G393:G393)</f>
        <v>0</v>
      </c>
      <c r="H392" s="163"/>
      <c r="I392" s="163">
        <f>SUM(I393:I393)</f>
        <v>0</v>
      </c>
      <c r="J392" s="163"/>
      <c r="K392" s="163">
        <f>SUM(K393:K393)</f>
        <v>0</v>
      </c>
      <c r="L392" s="163"/>
      <c r="M392" s="163">
        <f>SUM(M393:M393)</f>
        <v>0</v>
      </c>
      <c r="N392" s="163"/>
      <c r="O392" s="163">
        <f>SUM(O393:O393)</f>
        <v>0</v>
      </c>
      <c r="P392" s="163"/>
      <c r="Q392" s="163">
        <f>SUM(Q393:Q393)</f>
        <v>0</v>
      </c>
      <c r="R392" s="163"/>
      <c r="S392" s="163"/>
      <c r="T392" s="163"/>
      <c r="U392" s="163"/>
      <c r="V392" s="163">
        <f>SUM(V393:V393)</f>
        <v>0</v>
      </c>
      <c r="W392" s="163"/>
      <c r="AG392" t="s">
        <v>165</v>
      </c>
    </row>
    <row r="393" spans="1:60" ht="22.5" outlineLevel="1" x14ac:dyDescent="0.2">
      <c r="A393" s="176">
        <v>258</v>
      </c>
      <c r="B393" s="177" t="s">
        <v>748</v>
      </c>
      <c r="C393" s="184" t="s">
        <v>749</v>
      </c>
      <c r="D393" s="178" t="s">
        <v>168</v>
      </c>
      <c r="E393" s="179">
        <v>1</v>
      </c>
      <c r="F393" s="180"/>
      <c r="G393" s="181">
        <f>ROUND(E393*F393,2)</f>
        <v>0</v>
      </c>
      <c r="H393" s="160"/>
      <c r="I393" s="159">
        <f>ROUND(E393*H393,2)</f>
        <v>0</v>
      </c>
      <c r="J393" s="160"/>
      <c r="K393" s="159">
        <f>ROUND(E393*J393,2)</f>
        <v>0</v>
      </c>
      <c r="L393" s="159">
        <v>15</v>
      </c>
      <c r="M393" s="159">
        <f>G393*(1+L393/100)</f>
        <v>0</v>
      </c>
      <c r="N393" s="159">
        <v>0</v>
      </c>
      <c r="O393" s="159">
        <f>ROUND(E393*N393,2)</f>
        <v>0</v>
      </c>
      <c r="P393" s="159">
        <v>0</v>
      </c>
      <c r="Q393" s="159">
        <f>ROUND(E393*P393,2)</f>
        <v>0</v>
      </c>
      <c r="R393" s="159"/>
      <c r="S393" s="159" t="s">
        <v>169</v>
      </c>
      <c r="T393" s="159" t="s">
        <v>170</v>
      </c>
      <c r="U393" s="159">
        <v>0</v>
      </c>
      <c r="V393" s="159">
        <f>ROUND(E393*U393,2)</f>
        <v>0</v>
      </c>
      <c r="W393" s="159"/>
      <c r="X393" s="150"/>
      <c r="Y393" s="150"/>
      <c r="Z393" s="150"/>
      <c r="AA393" s="150"/>
      <c r="AB393" s="150"/>
      <c r="AC393" s="150"/>
      <c r="AD393" s="150"/>
      <c r="AE393" s="150"/>
      <c r="AF393" s="150"/>
      <c r="AG393" s="150" t="s">
        <v>661</v>
      </c>
      <c r="AH393" s="150"/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x14ac:dyDescent="0.2">
      <c r="A394" s="164" t="s">
        <v>164</v>
      </c>
      <c r="B394" s="165" t="s">
        <v>133</v>
      </c>
      <c r="C394" s="183" t="s">
        <v>134</v>
      </c>
      <c r="D394" s="166"/>
      <c r="E394" s="167"/>
      <c r="F394" s="168"/>
      <c r="G394" s="169">
        <f>SUMIF(AG395:AG399,"&lt;&gt;NOR",G395:G399)</f>
        <v>0</v>
      </c>
      <c r="H394" s="163"/>
      <c r="I394" s="163">
        <f>SUM(I395:I399)</f>
        <v>0</v>
      </c>
      <c r="J394" s="163"/>
      <c r="K394" s="163">
        <f>SUM(K395:K399)</f>
        <v>0</v>
      </c>
      <c r="L394" s="163"/>
      <c r="M394" s="163">
        <f>SUM(M395:M399)</f>
        <v>0</v>
      </c>
      <c r="N394" s="163"/>
      <c r="O394" s="163">
        <f>SUM(O395:O399)</f>
        <v>0</v>
      </c>
      <c r="P394" s="163"/>
      <c r="Q394" s="163">
        <f>SUM(Q395:Q399)</f>
        <v>0</v>
      </c>
      <c r="R394" s="163"/>
      <c r="S394" s="163"/>
      <c r="T394" s="163"/>
      <c r="U394" s="163"/>
      <c r="V394" s="163">
        <f>SUM(V395:V399)</f>
        <v>0</v>
      </c>
      <c r="W394" s="163"/>
      <c r="AG394" t="s">
        <v>165</v>
      </c>
    </row>
    <row r="395" spans="1:60" ht="22.5" outlineLevel="1" x14ac:dyDescent="0.2">
      <c r="A395" s="176">
        <v>259</v>
      </c>
      <c r="B395" s="177" t="s">
        <v>768</v>
      </c>
      <c r="C395" s="184" t="s">
        <v>769</v>
      </c>
      <c r="D395" s="178" t="s">
        <v>168</v>
      </c>
      <c r="E395" s="179">
        <v>1</v>
      </c>
      <c r="F395" s="180"/>
      <c r="G395" s="181">
        <f>ROUND(E395*F395,2)</f>
        <v>0</v>
      </c>
      <c r="H395" s="160"/>
      <c r="I395" s="159">
        <f>ROUND(E395*H395,2)</f>
        <v>0</v>
      </c>
      <c r="J395" s="160"/>
      <c r="K395" s="159">
        <f>ROUND(E395*J395,2)</f>
        <v>0</v>
      </c>
      <c r="L395" s="159">
        <v>15</v>
      </c>
      <c r="M395" s="159">
        <f>G395*(1+L395/100)</f>
        <v>0</v>
      </c>
      <c r="N395" s="159">
        <v>0</v>
      </c>
      <c r="O395" s="159">
        <f>ROUND(E395*N395,2)</f>
        <v>0</v>
      </c>
      <c r="P395" s="159">
        <v>0</v>
      </c>
      <c r="Q395" s="159">
        <f>ROUND(E395*P395,2)</f>
        <v>0</v>
      </c>
      <c r="R395" s="159"/>
      <c r="S395" s="159" t="s">
        <v>169</v>
      </c>
      <c r="T395" s="159" t="s">
        <v>170</v>
      </c>
      <c r="U395" s="159">
        <v>0</v>
      </c>
      <c r="V395" s="159">
        <f>ROUND(E395*U395,2)</f>
        <v>0</v>
      </c>
      <c r="W395" s="159"/>
      <c r="X395" s="150"/>
      <c r="Y395" s="150"/>
      <c r="Z395" s="150"/>
      <c r="AA395" s="150"/>
      <c r="AB395" s="150"/>
      <c r="AC395" s="150"/>
      <c r="AD395" s="150"/>
      <c r="AE395" s="150"/>
      <c r="AF395" s="150"/>
      <c r="AG395" s="150" t="s">
        <v>661</v>
      </c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ht="22.5" outlineLevel="1" x14ac:dyDescent="0.2">
      <c r="A396" s="176">
        <v>260</v>
      </c>
      <c r="B396" s="177" t="s">
        <v>770</v>
      </c>
      <c r="C396" s="184" t="s">
        <v>771</v>
      </c>
      <c r="D396" s="178" t="s">
        <v>168</v>
      </c>
      <c r="E396" s="179">
        <v>2</v>
      </c>
      <c r="F396" s="180"/>
      <c r="G396" s="181">
        <f>ROUND(E396*F396,2)</f>
        <v>0</v>
      </c>
      <c r="H396" s="160"/>
      <c r="I396" s="159">
        <f>ROUND(E396*H396,2)</f>
        <v>0</v>
      </c>
      <c r="J396" s="160"/>
      <c r="K396" s="159">
        <f>ROUND(E396*J396,2)</f>
        <v>0</v>
      </c>
      <c r="L396" s="159">
        <v>15</v>
      </c>
      <c r="M396" s="159">
        <f>G396*(1+L396/100)</f>
        <v>0</v>
      </c>
      <c r="N396" s="159">
        <v>0</v>
      </c>
      <c r="O396" s="159">
        <f>ROUND(E396*N396,2)</f>
        <v>0</v>
      </c>
      <c r="P396" s="159">
        <v>0</v>
      </c>
      <c r="Q396" s="159">
        <f>ROUND(E396*P396,2)</f>
        <v>0</v>
      </c>
      <c r="R396" s="159"/>
      <c r="S396" s="159" t="s">
        <v>169</v>
      </c>
      <c r="T396" s="159" t="s">
        <v>170</v>
      </c>
      <c r="U396" s="159">
        <v>0</v>
      </c>
      <c r="V396" s="159">
        <f>ROUND(E396*U396,2)</f>
        <v>0</v>
      </c>
      <c r="W396" s="159"/>
      <c r="X396" s="150"/>
      <c r="Y396" s="150"/>
      <c r="Z396" s="150"/>
      <c r="AA396" s="150"/>
      <c r="AB396" s="150"/>
      <c r="AC396" s="150"/>
      <c r="AD396" s="150"/>
      <c r="AE396" s="150"/>
      <c r="AF396" s="150"/>
      <c r="AG396" s="150" t="s">
        <v>661</v>
      </c>
      <c r="AH396" s="150"/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outlineLevel="1" x14ac:dyDescent="0.2">
      <c r="A397" s="176">
        <v>261</v>
      </c>
      <c r="B397" s="177" t="s">
        <v>772</v>
      </c>
      <c r="C397" s="184" t="s">
        <v>773</v>
      </c>
      <c r="D397" s="178" t="s">
        <v>168</v>
      </c>
      <c r="E397" s="179">
        <v>1</v>
      </c>
      <c r="F397" s="180"/>
      <c r="G397" s="181">
        <f>ROUND(E397*F397,2)</f>
        <v>0</v>
      </c>
      <c r="H397" s="160"/>
      <c r="I397" s="159">
        <f>ROUND(E397*H397,2)</f>
        <v>0</v>
      </c>
      <c r="J397" s="160"/>
      <c r="K397" s="159">
        <f>ROUND(E397*J397,2)</f>
        <v>0</v>
      </c>
      <c r="L397" s="159">
        <v>15</v>
      </c>
      <c r="M397" s="159">
        <f>G397*(1+L397/100)</f>
        <v>0</v>
      </c>
      <c r="N397" s="159">
        <v>0</v>
      </c>
      <c r="O397" s="159">
        <f>ROUND(E397*N397,2)</f>
        <v>0</v>
      </c>
      <c r="P397" s="159">
        <v>0</v>
      </c>
      <c r="Q397" s="159">
        <f>ROUND(E397*P397,2)</f>
        <v>0</v>
      </c>
      <c r="R397" s="159"/>
      <c r="S397" s="159" t="s">
        <v>169</v>
      </c>
      <c r="T397" s="159" t="s">
        <v>170</v>
      </c>
      <c r="U397" s="159">
        <v>0</v>
      </c>
      <c r="V397" s="159">
        <f>ROUND(E397*U397,2)</f>
        <v>0</v>
      </c>
      <c r="W397" s="159"/>
      <c r="X397" s="150"/>
      <c r="Y397" s="150"/>
      <c r="Z397" s="150"/>
      <c r="AA397" s="150"/>
      <c r="AB397" s="150"/>
      <c r="AC397" s="150"/>
      <c r="AD397" s="150"/>
      <c r="AE397" s="150"/>
      <c r="AF397" s="150"/>
      <c r="AG397" s="150" t="s">
        <v>186</v>
      </c>
      <c r="AH397" s="150"/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ht="22.5" outlineLevel="1" x14ac:dyDescent="0.2">
      <c r="A398" s="176">
        <v>262</v>
      </c>
      <c r="B398" s="177" t="s">
        <v>774</v>
      </c>
      <c r="C398" s="184" t="s">
        <v>775</v>
      </c>
      <c r="D398" s="178" t="s">
        <v>168</v>
      </c>
      <c r="E398" s="179">
        <v>3</v>
      </c>
      <c r="F398" s="180"/>
      <c r="G398" s="181">
        <f>ROUND(E398*F398,2)</f>
        <v>0</v>
      </c>
      <c r="H398" s="160"/>
      <c r="I398" s="159">
        <f>ROUND(E398*H398,2)</f>
        <v>0</v>
      </c>
      <c r="J398" s="160"/>
      <c r="K398" s="159">
        <f>ROUND(E398*J398,2)</f>
        <v>0</v>
      </c>
      <c r="L398" s="159">
        <v>15</v>
      </c>
      <c r="M398" s="159">
        <f>G398*(1+L398/100)</f>
        <v>0</v>
      </c>
      <c r="N398" s="159">
        <v>0</v>
      </c>
      <c r="O398" s="159">
        <f>ROUND(E398*N398,2)</f>
        <v>0</v>
      </c>
      <c r="P398" s="159">
        <v>0</v>
      </c>
      <c r="Q398" s="159">
        <f>ROUND(E398*P398,2)</f>
        <v>0</v>
      </c>
      <c r="R398" s="159"/>
      <c r="S398" s="159" t="s">
        <v>169</v>
      </c>
      <c r="T398" s="159" t="s">
        <v>170</v>
      </c>
      <c r="U398" s="159">
        <v>0</v>
      </c>
      <c r="V398" s="159">
        <f>ROUND(E398*U398,2)</f>
        <v>0</v>
      </c>
      <c r="W398" s="159"/>
      <c r="X398" s="150"/>
      <c r="Y398" s="150"/>
      <c r="Z398" s="150"/>
      <c r="AA398" s="150"/>
      <c r="AB398" s="150"/>
      <c r="AC398" s="150"/>
      <c r="AD398" s="150"/>
      <c r="AE398" s="150"/>
      <c r="AF398" s="150"/>
      <c r="AG398" s="150" t="s">
        <v>186</v>
      </c>
      <c r="AH398" s="150"/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outlineLevel="1" x14ac:dyDescent="0.2">
      <c r="A399" s="176">
        <v>263</v>
      </c>
      <c r="B399" s="177" t="s">
        <v>776</v>
      </c>
      <c r="C399" s="184" t="s">
        <v>777</v>
      </c>
      <c r="D399" s="178" t="s">
        <v>168</v>
      </c>
      <c r="E399" s="179">
        <v>3</v>
      </c>
      <c r="F399" s="180"/>
      <c r="G399" s="181">
        <f>ROUND(E399*F399,2)</f>
        <v>0</v>
      </c>
      <c r="H399" s="160"/>
      <c r="I399" s="159">
        <f>ROUND(E399*H399,2)</f>
        <v>0</v>
      </c>
      <c r="J399" s="160"/>
      <c r="K399" s="159">
        <f>ROUND(E399*J399,2)</f>
        <v>0</v>
      </c>
      <c r="L399" s="159">
        <v>15</v>
      </c>
      <c r="M399" s="159">
        <f>G399*(1+L399/100)</f>
        <v>0</v>
      </c>
      <c r="N399" s="159">
        <v>0</v>
      </c>
      <c r="O399" s="159">
        <f>ROUND(E399*N399,2)</f>
        <v>0</v>
      </c>
      <c r="P399" s="159">
        <v>0</v>
      </c>
      <c r="Q399" s="159">
        <f>ROUND(E399*P399,2)</f>
        <v>0</v>
      </c>
      <c r="R399" s="159"/>
      <c r="S399" s="159" t="s">
        <v>169</v>
      </c>
      <c r="T399" s="159" t="s">
        <v>170</v>
      </c>
      <c r="U399" s="159">
        <v>0</v>
      </c>
      <c r="V399" s="159">
        <f>ROUND(E399*U399,2)</f>
        <v>0</v>
      </c>
      <c r="W399" s="159"/>
      <c r="X399" s="150"/>
      <c r="Y399" s="150"/>
      <c r="Z399" s="150"/>
      <c r="AA399" s="150"/>
      <c r="AB399" s="150"/>
      <c r="AC399" s="150"/>
      <c r="AD399" s="150"/>
      <c r="AE399" s="150"/>
      <c r="AF399" s="150"/>
      <c r="AG399" s="150" t="s">
        <v>661</v>
      </c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x14ac:dyDescent="0.2">
      <c r="A400" s="164" t="s">
        <v>164</v>
      </c>
      <c r="B400" s="165" t="s">
        <v>135</v>
      </c>
      <c r="C400" s="183" t="s">
        <v>136</v>
      </c>
      <c r="D400" s="166"/>
      <c r="E400" s="167"/>
      <c r="F400" s="168"/>
      <c r="G400" s="169">
        <f>SUMIF(AG401:AG407,"&lt;&gt;NOR",G401:G407)</f>
        <v>0</v>
      </c>
      <c r="H400" s="163"/>
      <c r="I400" s="163">
        <f>SUM(I401:I407)</f>
        <v>0</v>
      </c>
      <c r="J400" s="163"/>
      <c r="K400" s="163">
        <f>SUM(K401:K407)</f>
        <v>0</v>
      </c>
      <c r="L400" s="163"/>
      <c r="M400" s="163">
        <f>SUM(M401:M407)</f>
        <v>0</v>
      </c>
      <c r="N400" s="163"/>
      <c r="O400" s="163">
        <f>SUM(O401:O407)</f>
        <v>0</v>
      </c>
      <c r="P400" s="163"/>
      <c r="Q400" s="163">
        <f>SUM(Q401:Q407)</f>
        <v>0</v>
      </c>
      <c r="R400" s="163"/>
      <c r="S400" s="163"/>
      <c r="T400" s="163"/>
      <c r="U400" s="163"/>
      <c r="V400" s="163">
        <f>SUM(V401:V407)</f>
        <v>0</v>
      </c>
      <c r="W400" s="163"/>
      <c r="AG400" t="s">
        <v>165</v>
      </c>
    </row>
    <row r="401" spans="1:60" outlineLevel="1" x14ac:dyDescent="0.2">
      <c r="A401" s="176">
        <v>264</v>
      </c>
      <c r="B401" s="177" t="s">
        <v>778</v>
      </c>
      <c r="C401" s="184" t="s">
        <v>779</v>
      </c>
      <c r="D401" s="178" t="s">
        <v>174</v>
      </c>
      <c r="E401" s="179">
        <v>11.699299999999999</v>
      </c>
      <c r="F401" s="180"/>
      <c r="G401" s="181">
        <f t="shared" ref="G401:G407" si="70">ROUND(E401*F401,2)</f>
        <v>0</v>
      </c>
      <c r="H401" s="160"/>
      <c r="I401" s="159">
        <f t="shared" ref="I401:I407" si="71">ROUND(E401*H401,2)</f>
        <v>0</v>
      </c>
      <c r="J401" s="160"/>
      <c r="K401" s="159">
        <f t="shared" ref="K401:K407" si="72">ROUND(E401*J401,2)</f>
        <v>0</v>
      </c>
      <c r="L401" s="159">
        <v>15</v>
      </c>
      <c r="M401" s="159">
        <f t="shared" ref="M401:M407" si="73">G401*(1+L401/100)</f>
        <v>0</v>
      </c>
      <c r="N401" s="159">
        <v>0</v>
      </c>
      <c r="O401" s="159">
        <f t="shared" ref="O401:O407" si="74">ROUND(E401*N401,2)</f>
        <v>0</v>
      </c>
      <c r="P401" s="159">
        <v>0</v>
      </c>
      <c r="Q401" s="159">
        <f t="shared" ref="Q401:Q407" si="75">ROUND(E401*P401,2)</f>
        <v>0</v>
      </c>
      <c r="R401" s="159"/>
      <c r="S401" s="159" t="s">
        <v>169</v>
      </c>
      <c r="T401" s="159" t="s">
        <v>170</v>
      </c>
      <c r="U401" s="159">
        <v>0</v>
      </c>
      <c r="V401" s="159">
        <f t="shared" ref="V401:V407" si="76">ROUND(E401*U401,2)</f>
        <v>0</v>
      </c>
      <c r="W401" s="159"/>
      <c r="X401" s="150"/>
      <c r="Y401" s="150"/>
      <c r="Z401" s="150"/>
      <c r="AA401" s="150"/>
      <c r="AB401" s="150"/>
      <c r="AC401" s="150"/>
      <c r="AD401" s="150"/>
      <c r="AE401" s="150"/>
      <c r="AF401" s="150"/>
      <c r="AG401" s="150" t="s">
        <v>661</v>
      </c>
      <c r="AH401" s="150"/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1" x14ac:dyDescent="0.2">
      <c r="A402" s="176">
        <v>265</v>
      </c>
      <c r="B402" s="177" t="s">
        <v>780</v>
      </c>
      <c r="C402" s="184" t="s">
        <v>781</v>
      </c>
      <c r="D402" s="178" t="s">
        <v>174</v>
      </c>
      <c r="E402" s="179">
        <v>11.699299999999999</v>
      </c>
      <c r="F402" s="180"/>
      <c r="G402" s="181">
        <f t="shared" si="70"/>
        <v>0</v>
      </c>
      <c r="H402" s="160"/>
      <c r="I402" s="159">
        <f t="shared" si="71"/>
        <v>0</v>
      </c>
      <c r="J402" s="160"/>
      <c r="K402" s="159">
        <f t="shared" si="72"/>
        <v>0</v>
      </c>
      <c r="L402" s="159">
        <v>15</v>
      </c>
      <c r="M402" s="159">
        <f t="shared" si="73"/>
        <v>0</v>
      </c>
      <c r="N402" s="159">
        <v>0</v>
      </c>
      <c r="O402" s="159">
        <f t="shared" si="74"/>
        <v>0</v>
      </c>
      <c r="P402" s="159">
        <v>0</v>
      </c>
      <c r="Q402" s="159">
        <f t="shared" si="75"/>
        <v>0</v>
      </c>
      <c r="R402" s="159"/>
      <c r="S402" s="159" t="s">
        <v>169</v>
      </c>
      <c r="T402" s="159" t="s">
        <v>170</v>
      </c>
      <c r="U402" s="159">
        <v>0</v>
      </c>
      <c r="V402" s="159">
        <f t="shared" si="76"/>
        <v>0</v>
      </c>
      <c r="W402" s="159"/>
      <c r="X402" s="150"/>
      <c r="Y402" s="150"/>
      <c r="Z402" s="150"/>
      <c r="AA402" s="150"/>
      <c r="AB402" s="150"/>
      <c r="AC402" s="150"/>
      <c r="AD402" s="150"/>
      <c r="AE402" s="150"/>
      <c r="AF402" s="150"/>
      <c r="AG402" s="150" t="s">
        <v>661</v>
      </c>
      <c r="AH402" s="150"/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1" x14ac:dyDescent="0.2">
      <c r="A403" s="176">
        <v>266</v>
      </c>
      <c r="B403" s="177" t="s">
        <v>782</v>
      </c>
      <c r="C403" s="184" t="s">
        <v>783</v>
      </c>
      <c r="D403" s="178" t="s">
        <v>174</v>
      </c>
      <c r="E403" s="179">
        <v>163.79040000000001</v>
      </c>
      <c r="F403" s="180"/>
      <c r="G403" s="181">
        <f t="shared" si="70"/>
        <v>0</v>
      </c>
      <c r="H403" s="160"/>
      <c r="I403" s="159">
        <f t="shared" si="71"/>
        <v>0</v>
      </c>
      <c r="J403" s="160"/>
      <c r="K403" s="159">
        <f t="shared" si="72"/>
        <v>0</v>
      </c>
      <c r="L403" s="159">
        <v>15</v>
      </c>
      <c r="M403" s="159">
        <f t="shared" si="73"/>
        <v>0</v>
      </c>
      <c r="N403" s="159">
        <v>0</v>
      </c>
      <c r="O403" s="159">
        <f t="shared" si="74"/>
        <v>0</v>
      </c>
      <c r="P403" s="159">
        <v>0</v>
      </c>
      <c r="Q403" s="159">
        <f t="shared" si="75"/>
        <v>0</v>
      </c>
      <c r="R403" s="159"/>
      <c r="S403" s="159" t="s">
        <v>169</v>
      </c>
      <c r="T403" s="159" t="s">
        <v>170</v>
      </c>
      <c r="U403" s="159">
        <v>0</v>
      </c>
      <c r="V403" s="159">
        <f t="shared" si="76"/>
        <v>0</v>
      </c>
      <c r="W403" s="159"/>
      <c r="X403" s="150"/>
      <c r="Y403" s="150"/>
      <c r="Z403" s="150"/>
      <c r="AA403" s="150"/>
      <c r="AB403" s="150"/>
      <c r="AC403" s="150"/>
      <c r="AD403" s="150"/>
      <c r="AE403" s="150"/>
      <c r="AF403" s="150"/>
      <c r="AG403" s="150" t="s">
        <v>661</v>
      </c>
      <c r="AH403" s="150"/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1" x14ac:dyDescent="0.2">
      <c r="A404" s="176">
        <v>267</v>
      </c>
      <c r="B404" s="177" t="s">
        <v>722</v>
      </c>
      <c r="C404" s="184" t="s">
        <v>723</v>
      </c>
      <c r="D404" s="178" t="s">
        <v>174</v>
      </c>
      <c r="E404" s="179">
        <v>11.699299999999999</v>
      </c>
      <c r="F404" s="180"/>
      <c r="G404" s="181">
        <f t="shared" si="70"/>
        <v>0</v>
      </c>
      <c r="H404" s="160"/>
      <c r="I404" s="159">
        <f t="shared" si="71"/>
        <v>0</v>
      </c>
      <c r="J404" s="160"/>
      <c r="K404" s="159">
        <f t="shared" si="72"/>
        <v>0</v>
      </c>
      <c r="L404" s="159">
        <v>15</v>
      </c>
      <c r="M404" s="159">
        <f t="shared" si="73"/>
        <v>0</v>
      </c>
      <c r="N404" s="159">
        <v>0</v>
      </c>
      <c r="O404" s="159">
        <f t="shared" si="74"/>
        <v>0</v>
      </c>
      <c r="P404" s="159">
        <v>0</v>
      </c>
      <c r="Q404" s="159">
        <f t="shared" si="75"/>
        <v>0</v>
      </c>
      <c r="R404" s="159"/>
      <c r="S404" s="159" t="s">
        <v>169</v>
      </c>
      <c r="T404" s="159" t="s">
        <v>170</v>
      </c>
      <c r="U404" s="159">
        <v>0</v>
      </c>
      <c r="V404" s="159">
        <f t="shared" si="76"/>
        <v>0</v>
      </c>
      <c r="W404" s="159"/>
      <c r="X404" s="150"/>
      <c r="Y404" s="150"/>
      <c r="Z404" s="150"/>
      <c r="AA404" s="150"/>
      <c r="AB404" s="150"/>
      <c r="AC404" s="150"/>
      <c r="AD404" s="150"/>
      <c r="AE404" s="150"/>
      <c r="AF404" s="150"/>
      <c r="AG404" s="150" t="s">
        <v>784</v>
      </c>
      <c r="AH404" s="150"/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outlineLevel="1" x14ac:dyDescent="0.2">
      <c r="A405" s="176">
        <v>268</v>
      </c>
      <c r="B405" s="177" t="s">
        <v>785</v>
      </c>
      <c r="C405" s="184" t="s">
        <v>786</v>
      </c>
      <c r="D405" s="178" t="s">
        <v>174</v>
      </c>
      <c r="E405" s="179">
        <v>93.594499999999996</v>
      </c>
      <c r="F405" s="180"/>
      <c r="G405" s="181">
        <f t="shared" si="70"/>
        <v>0</v>
      </c>
      <c r="H405" s="160"/>
      <c r="I405" s="159">
        <f t="shared" si="71"/>
        <v>0</v>
      </c>
      <c r="J405" s="160"/>
      <c r="K405" s="159">
        <f t="shared" si="72"/>
        <v>0</v>
      </c>
      <c r="L405" s="159">
        <v>15</v>
      </c>
      <c r="M405" s="159">
        <f t="shared" si="73"/>
        <v>0</v>
      </c>
      <c r="N405" s="159">
        <v>0</v>
      </c>
      <c r="O405" s="159">
        <f t="shared" si="74"/>
        <v>0</v>
      </c>
      <c r="P405" s="159">
        <v>0</v>
      </c>
      <c r="Q405" s="159">
        <f t="shared" si="75"/>
        <v>0</v>
      </c>
      <c r="R405" s="159"/>
      <c r="S405" s="159" t="s">
        <v>169</v>
      </c>
      <c r="T405" s="159" t="s">
        <v>170</v>
      </c>
      <c r="U405" s="159">
        <v>0</v>
      </c>
      <c r="V405" s="159">
        <f t="shared" si="76"/>
        <v>0</v>
      </c>
      <c r="W405" s="159"/>
      <c r="X405" s="150"/>
      <c r="Y405" s="150"/>
      <c r="Z405" s="150"/>
      <c r="AA405" s="150"/>
      <c r="AB405" s="150"/>
      <c r="AC405" s="150"/>
      <c r="AD405" s="150"/>
      <c r="AE405" s="150"/>
      <c r="AF405" s="150"/>
      <c r="AG405" s="150" t="s">
        <v>661</v>
      </c>
      <c r="AH405" s="150"/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1" x14ac:dyDescent="0.2">
      <c r="A406" s="176">
        <v>269</v>
      </c>
      <c r="B406" s="177" t="s">
        <v>787</v>
      </c>
      <c r="C406" s="184" t="s">
        <v>788</v>
      </c>
      <c r="D406" s="178" t="s">
        <v>174</v>
      </c>
      <c r="E406" s="179">
        <v>11.699299999999999</v>
      </c>
      <c r="F406" s="180"/>
      <c r="G406" s="181">
        <f t="shared" si="70"/>
        <v>0</v>
      </c>
      <c r="H406" s="160"/>
      <c r="I406" s="159">
        <f t="shared" si="71"/>
        <v>0</v>
      </c>
      <c r="J406" s="160"/>
      <c r="K406" s="159">
        <f t="shared" si="72"/>
        <v>0</v>
      </c>
      <c r="L406" s="159">
        <v>15</v>
      </c>
      <c r="M406" s="159">
        <f t="shared" si="73"/>
        <v>0</v>
      </c>
      <c r="N406" s="159">
        <v>0</v>
      </c>
      <c r="O406" s="159">
        <f t="shared" si="74"/>
        <v>0</v>
      </c>
      <c r="P406" s="159">
        <v>0</v>
      </c>
      <c r="Q406" s="159">
        <f t="shared" si="75"/>
        <v>0</v>
      </c>
      <c r="R406" s="159"/>
      <c r="S406" s="159" t="s">
        <v>169</v>
      </c>
      <c r="T406" s="159" t="s">
        <v>170</v>
      </c>
      <c r="U406" s="159">
        <v>0</v>
      </c>
      <c r="V406" s="159">
        <f t="shared" si="76"/>
        <v>0</v>
      </c>
      <c r="W406" s="159"/>
      <c r="X406" s="150"/>
      <c r="Y406" s="150"/>
      <c r="Z406" s="150"/>
      <c r="AA406" s="150"/>
      <c r="AB406" s="150"/>
      <c r="AC406" s="150"/>
      <c r="AD406" s="150"/>
      <c r="AE406" s="150"/>
      <c r="AF406" s="150"/>
      <c r="AG406" s="150" t="s">
        <v>661</v>
      </c>
      <c r="AH406" s="150"/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outlineLevel="1" x14ac:dyDescent="0.2">
      <c r="A407" s="170">
        <v>270</v>
      </c>
      <c r="B407" s="171" t="s">
        <v>789</v>
      </c>
      <c r="C407" s="185" t="s">
        <v>790</v>
      </c>
      <c r="D407" s="172" t="s">
        <v>174</v>
      </c>
      <c r="E407" s="173">
        <v>11.699299999999999</v>
      </c>
      <c r="F407" s="174"/>
      <c r="G407" s="175">
        <f t="shared" si="70"/>
        <v>0</v>
      </c>
      <c r="H407" s="160"/>
      <c r="I407" s="159">
        <f t="shared" si="71"/>
        <v>0</v>
      </c>
      <c r="J407" s="160"/>
      <c r="K407" s="159">
        <f t="shared" si="72"/>
        <v>0</v>
      </c>
      <c r="L407" s="159">
        <v>15</v>
      </c>
      <c r="M407" s="159">
        <f t="shared" si="73"/>
        <v>0</v>
      </c>
      <c r="N407" s="159">
        <v>0</v>
      </c>
      <c r="O407" s="159">
        <f t="shared" si="74"/>
        <v>0</v>
      </c>
      <c r="P407" s="159">
        <v>0</v>
      </c>
      <c r="Q407" s="159">
        <f t="shared" si="75"/>
        <v>0</v>
      </c>
      <c r="R407" s="159"/>
      <c r="S407" s="159" t="s">
        <v>169</v>
      </c>
      <c r="T407" s="159" t="s">
        <v>170</v>
      </c>
      <c r="U407" s="159">
        <v>0</v>
      </c>
      <c r="V407" s="159">
        <f t="shared" si="76"/>
        <v>0</v>
      </c>
      <c r="W407" s="159"/>
      <c r="X407" s="150"/>
      <c r="Y407" s="150"/>
      <c r="Z407" s="150"/>
      <c r="AA407" s="150"/>
      <c r="AB407" s="150"/>
      <c r="AC407" s="150"/>
      <c r="AD407" s="150"/>
      <c r="AE407" s="150"/>
      <c r="AF407" s="150"/>
      <c r="AG407" s="150" t="s">
        <v>661</v>
      </c>
      <c r="AH407" s="150"/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  <c r="BH407" s="150"/>
    </row>
    <row r="408" spans="1:60" x14ac:dyDescent="0.2">
      <c r="A408" s="5"/>
      <c r="B408" s="6"/>
      <c r="C408" s="187"/>
      <c r="D408" s="8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AE408">
        <v>15</v>
      </c>
      <c r="AF408">
        <v>21</v>
      </c>
    </row>
    <row r="409" spans="1:60" x14ac:dyDescent="0.2">
      <c r="A409" s="153"/>
      <c r="B409" s="154" t="s">
        <v>31</v>
      </c>
      <c r="C409" s="188"/>
      <c r="D409" s="155"/>
      <c r="E409" s="156"/>
      <c r="F409" s="156"/>
      <c r="G409" s="182">
        <f>G8+G24+G26+G52+G62+G64+G66+G101+G103+G110+G121+G137+G152+G165+G191+G195+G200+G209+G215+G220+G227+G233+G247+G269+G286+G295+G313+G332+G363+G376+G381+G392+G394+G400</f>
        <v>0</v>
      </c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AE409">
        <f>SUMIF(L7:L407,AE408,G7:G407)</f>
        <v>0</v>
      </c>
      <c r="AF409">
        <f>SUMIF(L7:L407,AF408,G7:G407)</f>
        <v>0</v>
      </c>
      <c r="AG409" t="s">
        <v>791</v>
      </c>
    </row>
    <row r="410" spans="1:60" x14ac:dyDescent="0.2">
      <c r="A410" s="5"/>
      <c r="B410" s="6"/>
      <c r="C410" s="187"/>
      <c r="D410" s="8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</row>
    <row r="411" spans="1:60" x14ac:dyDescent="0.2">
      <c r="A411" s="5"/>
      <c r="B411" s="6"/>
      <c r="C411" s="187"/>
      <c r="D411" s="8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</row>
    <row r="412" spans="1:60" x14ac:dyDescent="0.2">
      <c r="A412" s="244" t="s">
        <v>792</v>
      </c>
      <c r="B412" s="244"/>
      <c r="C412" s="245"/>
      <c r="D412" s="8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</row>
    <row r="413" spans="1:60" x14ac:dyDescent="0.2">
      <c r="A413" s="246"/>
      <c r="B413" s="247"/>
      <c r="C413" s="248"/>
      <c r="D413" s="247"/>
      <c r="E413" s="247"/>
      <c r="F413" s="247"/>
      <c r="G413" s="249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AG413" t="s">
        <v>793</v>
      </c>
    </row>
    <row r="414" spans="1:60" x14ac:dyDescent="0.2">
      <c r="A414" s="250"/>
      <c r="B414" s="251"/>
      <c r="C414" s="252"/>
      <c r="D414" s="251"/>
      <c r="E414" s="251"/>
      <c r="F414" s="251"/>
      <c r="G414" s="253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</row>
    <row r="415" spans="1:60" x14ac:dyDescent="0.2">
      <c r="A415" s="250"/>
      <c r="B415" s="251"/>
      <c r="C415" s="252"/>
      <c r="D415" s="251"/>
      <c r="E415" s="251"/>
      <c r="F415" s="251"/>
      <c r="G415" s="253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</row>
    <row r="416" spans="1:60" x14ac:dyDescent="0.2">
      <c r="A416" s="250"/>
      <c r="B416" s="251"/>
      <c r="C416" s="252"/>
      <c r="D416" s="251"/>
      <c r="E416" s="251"/>
      <c r="F416" s="251"/>
      <c r="G416" s="253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</row>
    <row r="417" spans="1:33" x14ac:dyDescent="0.2">
      <c r="A417" s="254"/>
      <c r="B417" s="255"/>
      <c r="C417" s="256"/>
      <c r="D417" s="255"/>
      <c r="E417" s="255"/>
      <c r="F417" s="255"/>
      <c r="G417" s="257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</row>
    <row r="418" spans="1:33" x14ac:dyDescent="0.2">
      <c r="A418" s="5"/>
      <c r="B418" s="6"/>
      <c r="C418" s="187"/>
      <c r="D418" s="8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</row>
    <row r="419" spans="1:33" x14ac:dyDescent="0.2">
      <c r="C419" s="189"/>
      <c r="D419" s="141"/>
      <c r="AG419" t="s">
        <v>794</v>
      </c>
    </row>
    <row r="420" spans="1:33" x14ac:dyDescent="0.2">
      <c r="D420" s="141"/>
    </row>
    <row r="421" spans="1:33" x14ac:dyDescent="0.2">
      <c r="D421" s="141"/>
    </row>
    <row r="422" spans="1:33" x14ac:dyDescent="0.2">
      <c r="D422" s="141"/>
    </row>
    <row r="423" spans="1:33" x14ac:dyDescent="0.2">
      <c r="D423" s="141"/>
    </row>
    <row r="424" spans="1:33" x14ac:dyDescent="0.2">
      <c r="D424" s="141"/>
    </row>
    <row r="425" spans="1:33" x14ac:dyDescent="0.2">
      <c r="D425" s="141"/>
    </row>
    <row r="426" spans="1:33" x14ac:dyDescent="0.2">
      <c r="D426" s="141"/>
    </row>
    <row r="427" spans="1:33" x14ac:dyDescent="0.2">
      <c r="D427" s="141"/>
    </row>
    <row r="428" spans="1:33" x14ac:dyDescent="0.2">
      <c r="D428" s="141"/>
    </row>
    <row r="429" spans="1:33" x14ac:dyDescent="0.2">
      <c r="D429" s="141"/>
    </row>
    <row r="430" spans="1:33" x14ac:dyDescent="0.2">
      <c r="D430" s="141"/>
    </row>
    <row r="431" spans="1:33" x14ac:dyDescent="0.2">
      <c r="D431" s="141"/>
    </row>
    <row r="432" spans="1:33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CBD3" sheet="1"/>
  <mergeCells count="6">
    <mergeCell ref="A413:G417"/>
    <mergeCell ref="A1:G1"/>
    <mergeCell ref="C2:G2"/>
    <mergeCell ref="C3:G3"/>
    <mergeCell ref="C4:G4"/>
    <mergeCell ref="A412:C412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7" t="s">
        <v>7</v>
      </c>
      <c r="B1" s="237"/>
      <c r="C1" s="237"/>
      <c r="D1" s="237"/>
      <c r="E1" s="237"/>
      <c r="F1" s="237"/>
      <c r="G1" s="237"/>
      <c r="AG1" t="s">
        <v>140</v>
      </c>
    </row>
    <row r="2" spans="1:60" ht="25.15" customHeight="1" x14ac:dyDescent="0.2">
      <c r="A2" s="142" t="s">
        <v>8</v>
      </c>
      <c r="B2" s="77" t="s">
        <v>43</v>
      </c>
      <c r="C2" s="238" t="s">
        <v>44</v>
      </c>
      <c r="D2" s="239"/>
      <c r="E2" s="239"/>
      <c r="F2" s="239"/>
      <c r="G2" s="240"/>
      <c r="AG2" t="s">
        <v>141</v>
      </c>
    </row>
    <row r="3" spans="1:60" ht="25.15" customHeight="1" x14ac:dyDescent="0.2">
      <c r="A3" s="142" t="s">
        <v>9</v>
      </c>
      <c r="B3" s="77" t="s">
        <v>49</v>
      </c>
      <c r="C3" s="238" t="s">
        <v>50</v>
      </c>
      <c r="D3" s="239"/>
      <c r="E3" s="239"/>
      <c r="F3" s="239"/>
      <c r="G3" s="240"/>
      <c r="AC3" s="89" t="s">
        <v>141</v>
      </c>
      <c r="AG3" t="s">
        <v>142</v>
      </c>
    </row>
    <row r="4" spans="1:60" ht="25.15" customHeight="1" x14ac:dyDescent="0.2">
      <c r="A4" s="143" t="s">
        <v>10</v>
      </c>
      <c r="B4" s="144" t="s">
        <v>46</v>
      </c>
      <c r="C4" s="241" t="s">
        <v>51</v>
      </c>
      <c r="D4" s="242"/>
      <c r="E4" s="242"/>
      <c r="F4" s="242"/>
      <c r="G4" s="243"/>
      <c r="AG4" t="s">
        <v>143</v>
      </c>
    </row>
    <row r="5" spans="1:60" x14ac:dyDescent="0.2">
      <c r="D5" s="141"/>
    </row>
    <row r="6" spans="1:60" ht="38.25" x14ac:dyDescent="0.2">
      <c r="A6" s="146" t="s">
        <v>144</v>
      </c>
      <c r="B6" s="148" t="s">
        <v>145</v>
      </c>
      <c r="C6" s="148" t="s">
        <v>146</v>
      </c>
      <c r="D6" s="147" t="s">
        <v>147</v>
      </c>
      <c r="E6" s="146" t="s">
        <v>148</v>
      </c>
      <c r="F6" s="145" t="s">
        <v>149</v>
      </c>
      <c r="G6" s="146" t="s">
        <v>31</v>
      </c>
      <c r="H6" s="149" t="s">
        <v>32</v>
      </c>
      <c r="I6" s="149" t="s">
        <v>150</v>
      </c>
      <c r="J6" s="149" t="s">
        <v>33</v>
      </c>
      <c r="K6" s="149" t="s">
        <v>151</v>
      </c>
      <c r="L6" s="149" t="s">
        <v>152</v>
      </c>
      <c r="M6" s="149" t="s">
        <v>153</v>
      </c>
      <c r="N6" s="149" t="s">
        <v>154</v>
      </c>
      <c r="O6" s="149" t="s">
        <v>155</v>
      </c>
      <c r="P6" s="149" t="s">
        <v>156</v>
      </c>
      <c r="Q6" s="149" t="s">
        <v>157</v>
      </c>
      <c r="R6" s="149" t="s">
        <v>158</v>
      </c>
      <c r="S6" s="149" t="s">
        <v>159</v>
      </c>
      <c r="T6" s="149" t="s">
        <v>160</v>
      </c>
      <c r="U6" s="149" t="s">
        <v>161</v>
      </c>
      <c r="V6" s="149" t="s">
        <v>162</v>
      </c>
      <c r="W6" s="149" t="s">
        <v>163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4" t="s">
        <v>164</v>
      </c>
      <c r="B8" s="165" t="s">
        <v>59</v>
      </c>
      <c r="C8" s="183" t="s">
        <v>60</v>
      </c>
      <c r="D8" s="166"/>
      <c r="E8" s="167"/>
      <c r="F8" s="168"/>
      <c r="G8" s="169">
        <f>SUMIF(AG9:AG20,"&lt;&gt;NOR",G9:G20)</f>
        <v>0</v>
      </c>
      <c r="H8" s="163"/>
      <c r="I8" s="163">
        <f>SUM(I9:I20)</f>
        <v>0</v>
      </c>
      <c r="J8" s="163"/>
      <c r="K8" s="163">
        <f>SUM(K9:K20)</f>
        <v>0</v>
      </c>
      <c r="L8" s="163"/>
      <c r="M8" s="163">
        <f>SUM(M9:M20)</f>
        <v>0</v>
      </c>
      <c r="N8" s="163"/>
      <c r="O8" s="163">
        <f>SUM(O9:O20)</f>
        <v>0</v>
      </c>
      <c r="P8" s="163"/>
      <c r="Q8" s="163">
        <f>SUM(Q9:Q20)</f>
        <v>0</v>
      </c>
      <c r="R8" s="163"/>
      <c r="S8" s="163"/>
      <c r="T8" s="163"/>
      <c r="U8" s="163"/>
      <c r="V8" s="163">
        <f>SUM(V9:V20)</f>
        <v>0</v>
      </c>
      <c r="W8" s="163"/>
      <c r="AG8" t="s">
        <v>165</v>
      </c>
    </row>
    <row r="9" spans="1:60" outlineLevel="1" x14ac:dyDescent="0.2">
      <c r="A9" s="170">
        <v>1</v>
      </c>
      <c r="B9" s="171" t="s">
        <v>795</v>
      </c>
      <c r="C9" s="185" t="s">
        <v>796</v>
      </c>
      <c r="D9" s="172" t="s">
        <v>179</v>
      </c>
      <c r="E9" s="173">
        <v>104.2265</v>
      </c>
      <c r="F9" s="174"/>
      <c r="G9" s="175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15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169</v>
      </c>
      <c r="T9" s="159" t="s">
        <v>170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186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186" t="s">
        <v>797</v>
      </c>
      <c r="D10" s="161"/>
      <c r="E10" s="162">
        <v>53.01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176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6" t="s">
        <v>798</v>
      </c>
      <c r="D11" s="161"/>
      <c r="E11" s="162">
        <v>51.22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176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0">
        <v>2</v>
      </c>
      <c r="B12" s="171" t="s">
        <v>799</v>
      </c>
      <c r="C12" s="185" t="s">
        <v>800</v>
      </c>
      <c r="D12" s="172" t="s">
        <v>179</v>
      </c>
      <c r="E12" s="173">
        <v>104.2265</v>
      </c>
      <c r="F12" s="174"/>
      <c r="G12" s="175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15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169</v>
      </c>
      <c r="T12" s="159" t="s">
        <v>170</v>
      </c>
      <c r="U12" s="159">
        <v>0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186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7"/>
      <c r="B13" s="158"/>
      <c r="C13" s="186" t="s">
        <v>797</v>
      </c>
      <c r="D13" s="161"/>
      <c r="E13" s="162">
        <v>53.01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176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6" t="s">
        <v>798</v>
      </c>
      <c r="D14" s="161"/>
      <c r="E14" s="162">
        <v>51.22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176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0">
        <v>3</v>
      </c>
      <c r="B15" s="171" t="s">
        <v>801</v>
      </c>
      <c r="C15" s="185" t="s">
        <v>802</v>
      </c>
      <c r="D15" s="172" t="s">
        <v>179</v>
      </c>
      <c r="E15" s="173">
        <v>104.2265</v>
      </c>
      <c r="F15" s="174"/>
      <c r="G15" s="175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15</v>
      </c>
      <c r="M15" s="159">
        <f>G15*(1+L15/100)</f>
        <v>0</v>
      </c>
      <c r="N15" s="159">
        <v>0</v>
      </c>
      <c r="O15" s="159">
        <f>ROUND(E15*N15,2)</f>
        <v>0</v>
      </c>
      <c r="P15" s="159">
        <v>0</v>
      </c>
      <c r="Q15" s="159">
        <f>ROUND(E15*P15,2)</f>
        <v>0</v>
      </c>
      <c r="R15" s="159"/>
      <c r="S15" s="159" t="s">
        <v>169</v>
      </c>
      <c r="T15" s="159" t="s">
        <v>170</v>
      </c>
      <c r="U15" s="159">
        <v>0</v>
      </c>
      <c r="V15" s="159">
        <f>ROUND(E15*U15,2)</f>
        <v>0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186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7"/>
      <c r="B16" s="158"/>
      <c r="C16" s="186" t="s">
        <v>797</v>
      </c>
      <c r="D16" s="161"/>
      <c r="E16" s="162">
        <v>53.01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176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6" t="s">
        <v>798</v>
      </c>
      <c r="D17" s="161"/>
      <c r="E17" s="162">
        <v>51.22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176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6">
        <v>4</v>
      </c>
      <c r="B18" s="177" t="s">
        <v>803</v>
      </c>
      <c r="C18" s="184" t="s">
        <v>804</v>
      </c>
      <c r="D18" s="178" t="s">
        <v>179</v>
      </c>
      <c r="E18" s="179">
        <v>5</v>
      </c>
      <c r="F18" s="180"/>
      <c r="G18" s="181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15</v>
      </c>
      <c r="M18" s="159">
        <f>G18*(1+L18/100)</f>
        <v>0</v>
      </c>
      <c r="N18" s="159">
        <v>0</v>
      </c>
      <c r="O18" s="159">
        <f>ROUND(E18*N18,2)</f>
        <v>0</v>
      </c>
      <c r="P18" s="159">
        <v>0</v>
      </c>
      <c r="Q18" s="159">
        <f>ROUND(E18*P18,2)</f>
        <v>0</v>
      </c>
      <c r="R18" s="159"/>
      <c r="S18" s="159" t="s">
        <v>169</v>
      </c>
      <c r="T18" s="159" t="s">
        <v>170</v>
      </c>
      <c r="U18" s="159">
        <v>0</v>
      </c>
      <c r="V18" s="159">
        <f>ROUND(E18*U18,2)</f>
        <v>0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171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0">
        <v>5</v>
      </c>
      <c r="B19" s="171" t="s">
        <v>805</v>
      </c>
      <c r="C19" s="185" t="s">
        <v>806</v>
      </c>
      <c r="D19" s="172" t="s">
        <v>179</v>
      </c>
      <c r="E19" s="173">
        <v>43.2</v>
      </c>
      <c r="F19" s="174"/>
      <c r="G19" s="175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15</v>
      </c>
      <c r="M19" s="159">
        <f>G19*(1+L19/100)</f>
        <v>0</v>
      </c>
      <c r="N19" s="159">
        <v>0</v>
      </c>
      <c r="O19" s="159">
        <f>ROUND(E19*N19,2)</f>
        <v>0</v>
      </c>
      <c r="P19" s="159">
        <v>0</v>
      </c>
      <c r="Q19" s="159">
        <f>ROUND(E19*P19,2)</f>
        <v>0</v>
      </c>
      <c r="R19" s="159"/>
      <c r="S19" s="159" t="s">
        <v>169</v>
      </c>
      <c r="T19" s="159" t="s">
        <v>170</v>
      </c>
      <c r="U19" s="159">
        <v>0</v>
      </c>
      <c r="V19" s="159">
        <f>ROUND(E19*U19,2)</f>
        <v>0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186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6" t="s">
        <v>807</v>
      </c>
      <c r="D20" s="161"/>
      <c r="E20" s="162">
        <v>43.2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176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64" t="s">
        <v>164</v>
      </c>
      <c r="B21" s="165" t="s">
        <v>61</v>
      </c>
      <c r="C21" s="183" t="s">
        <v>62</v>
      </c>
      <c r="D21" s="166"/>
      <c r="E21" s="167"/>
      <c r="F21" s="168"/>
      <c r="G21" s="169">
        <f>SUMIF(AG22:AG38,"&lt;&gt;NOR",G22:G38)</f>
        <v>0</v>
      </c>
      <c r="H21" s="163"/>
      <c r="I21" s="163">
        <f>SUM(I22:I38)</f>
        <v>0</v>
      </c>
      <c r="J21" s="163"/>
      <c r="K21" s="163">
        <f>SUM(K22:K38)</f>
        <v>0</v>
      </c>
      <c r="L21" s="163"/>
      <c r="M21" s="163">
        <f>SUM(M22:M38)</f>
        <v>0</v>
      </c>
      <c r="N21" s="163"/>
      <c r="O21" s="163">
        <f>SUM(O22:O38)</f>
        <v>5.0000000000000009</v>
      </c>
      <c r="P21" s="163"/>
      <c r="Q21" s="163">
        <f>SUM(Q22:Q38)</f>
        <v>0</v>
      </c>
      <c r="R21" s="163"/>
      <c r="S21" s="163"/>
      <c r="T21" s="163"/>
      <c r="U21" s="163"/>
      <c r="V21" s="163">
        <f>SUM(V22:V38)</f>
        <v>0</v>
      </c>
      <c r="W21" s="163"/>
      <c r="AG21" t="s">
        <v>165</v>
      </c>
    </row>
    <row r="22" spans="1:60" outlineLevel="1" x14ac:dyDescent="0.2">
      <c r="A22" s="170">
        <v>6</v>
      </c>
      <c r="B22" s="171" t="s">
        <v>808</v>
      </c>
      <c r="C22" s="185" t="s">
        <v>809</v>
      </c>
      <c r="D22" s="172" t="s">
        <v>168</v>
      </c>
      <c r="E22" s="173">
        <v>12</v>
      </c>
      <c r="F22" s="174"/>
      <c r="G22" s="175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15</v>
      </c>
      <c r="M22" s="159">
        <f>G22*(1+L22/100)</f>
        <v>0</v>
      </c>
      <c r="N22" s="159">
        <v>5.45E-2</v>
      </c>
      <c r="O22" s="159">
        <f>ROUND(E22*N22,2)</f>
        <v>0.65</v>
      </c>
      <c r="P22" s="159">
        <v>0</v>
      </c>
      <c r="Q22" s="159">
        <f>ROUND(E22*P22,2)</f>
        <v>0</v>
      </c>
      <c r="R22" s="159"/>
      <c r="S22" s="159" t="s">
        <v>169</v>
      </c>
      <c r="T22" s="159" t="s">
        <v>170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171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6" t="s">
        <v>810</v>
      </c>
      <c r="D23" s="161"/>
      <c r="E23" s="162">
        <v>12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176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0">
        <v>7</v>
      </c>
      <c r="B24" s="171" t="s">
        <v>811</v>
      </c>
      <c r="C24" s="185" t="s">
        <v>812</v>
      </c>
      <c r="D24" s="172" t="s">
        <v>236</v>
      </c>
      <c r="E24" s="173">
        <v>2.1465999999999998</v>
      </c>
      <c r="F24" s="174"/>
      <c r="G24" s="175">
        <f>ROUND(E24*F24,2)</f>
        <v>0</v>
      </c>
      <c r="H24" s="160"/>
      <c r="I24" s="159">
        <f>ROUND(E24*H24,2)</f>
        <v>0</v>
      </c>
      <c r="J24" s="160"/>
      <c r="K24" s="159">
        <f>ROUND(E24*J24,2)</f>
        <v>0</v>
      </c>
      <c r="L24" s="159">
        <v>15</v>
      </c>
      <c r="M24" s="159">
        <f>G24*(1+L24/100)</f>
        <v>0</v>
      </c>
      <c r="N24" s="159">
        <v>1.95224</v>
      </c>
      <c r="O24" s="159">
        <f>ROUND(E24*N24,2)</f>
        <v>4.1900000000000004</v>
      </c>
      <c r="P24" s="159">
        <v>0</v>
      </c>
      <c r="Q24" s="159">
        <f>ROUND(E24*P24,2)</f>
        <v>0</v>
      </c>
      <c r="R24" s="159"/>
      <c r="S24" s="159" t="s">
        <v>169</v>
      </c>
      <c r="T24" s="159" t="s">
        <v>170</v>
      </c>
      <c r="U24" s="159">
        <v>0</v>
      </c>
      <c r="V24" s="159">
        <f>ROUND(E24*U24,2)</f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171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6" t="s">
        <v>813</v>
      </c>
      <c r="D25" s="161"/>
      <c r="E25" s="162">
        <v>1.23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176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6" t="s">
        <v>814</v>
      </c>
      <c r="D26" s="161"/>
      <c r="E26" s="162">
        <v>0.04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176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86" t="s">
        <v>815</v>
      </c>
      <c r="D27" s="161"/>
      <c r="E27" s="162">
        <v>0.66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176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6" t="s">
        <v>816</v>
      </c>
      <c r="D28" s="161"/>
      <c r="E28" s="162">
        <v>0.21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176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0">
        <v>8</v>
      </c>
      <c r="B29" s="171" t="s">
        <v>817</v>
      </c>
      <c r="C29" s="185" t="s">
        <v>818</v>
      </c>
      <c r="D29" s="172" t="s">
        <v>236</v>
      </c>
      <c r="E29" s="173">
        <v>6.4199999999999993E-2</v>
      </c>
      <c r="F29" s="174"/>
      <c r="G29" s="175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15</v>
      </c>
      <c r="M29" s="159">
        <f>G29*(1+L29/100)</f>
        <v>0</v>
      </c>
      <c r="N29" s="159">
        <v>1.9332</v>
      </c>
      <c r="O29" s="159">
        <f>ROUND(E29*N29,2)</f>
        <v>0.12</v>
      </c>
      <c r="P29" s="159">
        <v>0</v>
      </c>
      <c r="Q29" s="159">
        <f>ROUND(E29*P29,2)</f>
        <v>0</v>
      </c>
      <c r="R29" s="159"/>
      <c r="S29" s="159" t="s">
        <v>169</v>
      </c>
      <c r="T29" s="159" t="s">
        <v>170</v>
      </c>
      <c r="U29" s="159">
        <v>0</v>
      </c>
      <c r="V29" s="159">
        <f>ROUND(E29*U29,2)</f>
        <v>0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171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6" t="s">
        <v>819</v>
      </c>
      <c r="D30" s="161"/>
      <c r="E30" s="162">
        <v>0.06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176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0">
        <v>9</v>
      </c>
      <c r="B31" s="171" t="s">
        <v>172</v>
      </c>
      <c r="C31" s="185" t="s">
        <v>173</v>
      </c>
      <c r="D31" s="172" t="s">
        <v>174</v>
      </c>
      <c r="E31" s="173">
        <v>3.8899999999999997E-2</v>
      </c>
      <c r="F31" s="174"/>
      <c r="G31" s="175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15</v>
      </c>
      <c r="M31" s="159">
        <f>G31*(1+L31/100)</f>
        <v>0</v>
      </c>
      <c r="N31" s="159">
        <v>1.9539999999999998E-2</v>
      </c>
      <c r="O31" s="159">
        <f>ROUND(E31*N31,2)</f>
        <v>0</v>
      </c>
      <c r="P31" s="159">
        <v>0</v>
      </c>
      <c r="Q31" s="159">
        <f>ROUND(E31*P31,2)</f>
        <v>0</v>
      </c>
      <c r="R31" s="159"/>
      <c r="S31" s="159" t="s">
        <v>169</v>
      </c>
      <c r="T31" s="159" t="s">
        <v>170</v>
      </c>
      <c r="U31" s="159">
        <v>0</v>
      </c>
      <c r="V31" s="159">
        <f>ROUND(E31*U31,2)</f>
        <v>0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171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86" t="s">
        <v>820</v>
      </c>
      <c r="D32" s="161"/>
      <c r="E32" s="162">
        <v>0.04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176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70">
        <v>10</v>
      </c>
      <c r="B33" s="171" t="s">
        <v>821</v>
      </c>
      <c r="C33" s="185" t="s">
        <v>822</v>
      </c>
      <c r="D33" s="172" t="s">
        <v>179</v>
      </c>
      <c r="E33" s="173">
        <v>23.2</v>
      </c>
      <c r="F33" s="174"/>
      <c r="G33" s="175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15</v>
      </c>
      <c r="M33" s="159">
        <f>G33*(1+L33/100)</f>
        <v>0</v>
      </c>
      <c r="N33" s="159">
        <v>0</v>
      </c>
      <c r="O33" s="159">
        <f>ROUND(E33*N33,2)</f>
        <v>0</v>
      </c>
      <c r="P33" s="159">
        <v>0</v>
      </c>
      <c r="Q33" s="159">
        <f>ROUND(E33*P33,2)</f>
        <v>0</v>
      </c>
      <c r="R33" s="159"/>
      <c r="S33" s="159" t="s">
        <v>169</v>
      </c>
      <c r="T33" s="159" t="s">
        <v>170</v>
      </c>
      <c r="U33" s="159">
        <v>0</v>
      </c>
      <c r="V33" s="159">
        <f>ROUND(E33*U33,2)</f>
        <v>0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171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86" t="s">
        <v>823</v>
      </c>
      <c r="D34" s="161"/>
      <c r="E34" s="162">
        <v>23.2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176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2.5" outlineLevel="1" x14ac:dyDescent="0.2">
      <c r="A35" s="170">
        <v>11</v>
      </c>
      <c r="B35" s="171" t="s">
        <v>824</v>
      </c>
      <c r="C35" s="185" t="s">
        <v>825</v>
      </c>
      <c r="D35" s="172" t="s">
        <v>179</v>
      </c>
      <c r="E35" s="173">
        <v>20</v>
      </c>
      <c r="F35" s="174"/>
      <c r="G35" s="175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15</v>
      </c>
      <c r="M35" s="159">
        <f>G35*(1+L35/100)</f>
        <v>0</v>
      </c>
      <c r="N35" s="159">
        <v>0</v>
      </c>
      <c r="O35" s="159">
        <f>ROUND(E35*N35,2)</f>
        <v>0</v>
      </c>
      <c r="P35" s="159">
        <v>0</v>
      </c>
      <c r="Q35" s="159">
        <f>ROUND(E35*P35,2)</f>
        <v>0</v>
      </c>
      <c r="R35" s="159"/>
      <c r="S35" s="159" t="s">
        <v>169</v>
      </c>
      <c r="T35" s="159" t="s">
        <v>170</v>
      </c>
      <c r="U35" s="159">
        <v>0</v>
      </c>
      <c r="V35" s="159">
        <f>ROUND(E35*U35,2)</f>
        <v>0</v>
      </c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171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6" t="s">
        <v>826</v>
      </c>
      <c r="D36" s="161"/>
      <c r="E36" s="162">
        <v>20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176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0">
        <v>12</v>
      </c>
      <c r="B37" s="171" t="s">
        <v>827</v>
      </c>
      <c r="C37" s="185" t="s">
        <v>828</v>
      </c>
      <c r="D37" s="172" t="s">
        <v>198</v>
      </c>
      <c r="E37" s="173">
        <v>4.2000000000000003E-2</v>
      </c>
      <c r="F37" s="174"/>
      <c r="G37" s="175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15</v>
      </c>
      <c r="M37" s="159">
        <f>G37*(1+L37/100)</f>
        <v>0</v>
      </c>
      <c r="N37" s="159">
        <v>1</v>
      </c>
      <c r="O37" s="159">
        <f>ROUND(E37*N37,2)</f>
        <v>0.04</v>
      </c>
      <c r="P37" s="159">
        <v>0</v>
      </c>
      <c r="Q37" s="159">
        <f>ROUND(E37*P37,2)</f>
        <v>0</v>
      </c>
      <c r="R37" s="159"/>
      <c r="S37" s="159" t="s">
        <v>169</v>
      </c>
      <c r="T37" s="159" t="s">
        <v>170</v>
      </c>
      <c r="U37" s="159">
        <v>0</v>
      </c>
      <c r="V37" s="159">
        <f>ROUND(E37*U37,2)</f>
        <v>0</v>
      </c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186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6" t="s">
        <v>829</v>
      </c>
      <c r="D38" s="161"/>
      <c r="E38" s="162">
        <v>0.04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176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x14ac:dyDescent="0.2">
      <c r="A39" s="164" t="s">
        <v>164</v>
      </c>
      <c r="B39" s="165" t="s">
        <v>65</v>
      </c>
      <c r="C39" s="183" t="s">
        <v>66</v>
      </c>
      <c r="D39" s="166"/>
      <c r="E39" s="167"/>
      <c r="F39" s="168"/>
      <c r="G39" s="169">
        <f>SUMIF(AG40:AG41,"&lt;&gt;NOR",G40:G41)</f>
        <v>0</v>
      </c>
      <c r="H39" s="163"/>
      <c r="I39" s="163">
        <f>SUM(I40:I41)</f>
        <v>0</v>
      </c>
      <c r="J39" s="163"/>
      <c r="K39" s="163">
        <f>SUM(K40:K41)</f>
        <v>0</v>
      </c>
      <c r="L39" s="163"/>
      <c r="M39" s="163">
        <f>SUM(M40:M41)</f>
        <v>0</v>
      </c>
      <c r="N39" s="163"/>
      <c r="O39" s="163">
        <f>SUM(O40:O41)</f>
        <v>0.2</v>
      </c>
      <c r="P39" s="163"/>
      <c r="Q39" s="163">
        <f>SUM(Q40:Q41)</f>
        <v>0</v>
      </c>
      <c r="R39" s="163"/>
      <c r="S39" s="163"/>
      <c r="T39" s="163"/>
      <c r="U39" s="163"/>
      <c r="V39" s="163">
        <f>SUM(V40:V41)</f>
        <v>0</v>
      </c>
      <c r="W39" s="163"/>
      <c r="AG39" t="s">
        <v>165</v>
      </c>
    </row>
    <row r="40" spans="1:60" outlineLevel="1" x14ac:dyDescent="0.2">
      <c r="A40" s="170">
        <v>13</v>
      </c>
      <c r="B40" s="171" t="s">
        <v>830</v>
      </c>
      <c r="C40" s="185" t="s">
        <v>831</v>
      </c>
      <c r="D40" s="172" t="s">
        <v>179</v>
      </c>
      <c r="E40" s="173">
        <v>5.1863999999999999</v>
      </c>
      <c r="F40" s="174"/>
      <c r="G40" s="175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15</v>
      </c>
      <c r="M40" s="159">
        <f>G40*(1+L40/100)</f>
        <v>0</v>
      </c>
      <c r="N40" s="159">
        <v>3.9210000000000002E-2</v>
      </c>
      <c r="O40" s="159">
        <f>ROUND(E40*N40,2)</f>
        <v>0.2</v>
      </c>
      <c r="P40" s="159">
        <v>0</v>
      </c>
      <c r="Q40" s="159">
        <f>ROUND(E40*P40,2)</f>
        <v>0</v>
      </c>
      <c r="R40" s="159"/>
      <c r="S40" s="159" t="s">
        <v>169</v>
      </c>
      <c r="T40" s="159" t="s">
        <v>170</v>
      </c>
      <c r="U40" s="159">
        <v>0</v>
      </c>
      <c r="V40" s="159">
        <f>ROUND(E40*U40,2)</f>
        <v>0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171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6" t="s">
        <v>832</v>
      </c>
      <c r="D41" s="161"/>
      <c r="E41" s="162">
        <v>5.19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176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">
      <c r="A42" s="164" t="s">
        <v>164</v>
      </c>
      <c r="B42" s="165" t="s">
        <v>67</v>
      </c>
      <c r="C42" s="183" t="s">
        <v>68</v>
      </c>
      <c r="D42" s="166"/>
      <c r="E42" s="167"/>
      <c r="F42" s="168"/>
      <c r="G42" s="169">
        <f>SUMIF(AG43:AG48,"&lt;&gt;NOR",G43:G48)</f>
        <v>0</v>
      </c>
      <c r="H42" s="163"/>
      <c r="I42" s="163">
        <f>SUM(I43:I48)</f>
        <v>0</v>
      </c>
      <c r="J42" s="163"/>
      <c r="K42" s="163">
        <f>SUM(K43:K48)</f>
        <v>0</v>
      </c>
      <c r="L42" s="163"/>
      <c r="M42" s="163">
        <f>SUM(M43:M48)</f>
        <v>0</v>
      </c>
      <c r="N42" s="163"/>
      <c r="O42" s="163">
        <f>SUM(O43:O48)</f>
        <v>0.06</v>
      </c>
      <c r="P42" s="163"/>
      <c r="Q42" s="163">
        <f>SUM(Q43:Q48)</f>
        <v>0</v>
      </c>
      <c r="R42" s="163"/>
      <c r="S42" s="163"/>
      <c r="T42" s="163"/>
      <c r="U42" s="163"/>
      <c r="V42" s="163">
        <f>SUM(V43:V48)</f>
        <v>0</v>
      </c>
      <c r="W42" s="163"/>
      <c r="AG42" t="s">
        <v>165</v>
      </c>
    </row>
    <row r="43" spans="1:60" outlineLevel="1" x14ac:dyDescent="0.2">
      <c r="A43" s="170">
        <v>14</v>
      </c>
      <c r="B43" s="171" t="s">
        <v>833</v>
      </c>
      <c r="C43" s="185" t="s">
        <v>834</v>
      </c>
      <c r="D43" s="172" t="s">
        <v>179</v>
      </c>
      <c r="E43" s="173">
        <v>29.2196</v>
      </c>
      <c r="F43" s="174"/>
      <c r="G43" s="175">
        <f>ROUND(E43*F43,2)</f>
        <v>0</v>
      </c>
      <c r="H43" s="160"/>
      <c r="I43" s="159">
        <f>ROUND(E43*H43,2)</f>
        <v>0</v>
      </c>
      <c r="J43" s="160"/>
      <c r="K43" s="159">
        <f>ROUND(E43*J43,2)</f>
        <v>0</v>
      </c>
      <c r="L43" s="159">
        <v>15</v>
      </c>
      <c r="M43" s="159">
        <f>G43*(1+L43/100)</f>
        <v>0</v>
      </c>
      <c r="N43" s="159">
        <v>0</v>
      </c>
      <c r="O43" s="159">
        <f>ROUND(E43*N43,2)</f>
        <v>0</v>
      </c>
      <c r="P43" s="159">
        <v>0</v>
      </c>
      <c r="Q43" s="159">
        <f>ROUND(E43*P43,2)</f>
        <v>0</v>
      </c>
      <c r="R43" s="159"/>
      <c r="S43" s="159" t="s">
        <v>169</v>
      </c>
      <c r="T43" s="159" t="s">
        <v>170</v>
      </c>
      <c r="U43" s="159">
        <v>0</v>
      </c>
      <c r="V43" s="159">
        <f>ROUND(E43*U43,2)</f>
        <v>0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171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57"/>
      <c r="B44" s="158"/>
      <c r="C44" s="186" t="s">
        <v>835</v>
      </c>
      <c r="D44" s="161"/>
      <c r="E44" s="162">
        <v>28.31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176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86" t="s">
        <v>836</v>
      </c>
      <c r="D45" s="161"/>
      <c r="E45" s="162">
        <v>0.91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176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0">
        <v>15</v>
      </c>
      <c r="B46" s="171" t="s">
        <v>837</v>
      </c>
      <c r="C46" s="185" t="s">
        <v>838</v>
      </c>
      <c r="D46" s="172" t="s">
        <v>179</v>
      </c>
      <c r="E46" s="173">
        <v>29.2196</v>
      </c>
      <c r="F46" s="174"/>
      <c r="G46" s="175">
        <f>ROUND(E46*F46,2)</f>
        <v>0</v>
      </c>
      <c r="H46" s="160"/>
      <c r="I46" s="159">
        <f>ROUND(E46*H46,2)</f>
        <v>0</v>
      </c>
      <c r="J46" s="160"/>
      <c r="K46" s="159">
        <f>ROUND(E46*J46,2)</f>
        <v>0</v>
      </c>
      <c r="L46" s="159">
        <v>15</v>
      </c>
      <c r="M46" s="159">
        <f>G46*(1+L46/100)</f>
        <v>0</v>
      </c>
      <c r="N46" s="159">
        <v>2.0999999999999999E-3</v>
      </c>
      <c r="O46" s="159">
        <f>ROUND(E46*N46,2)</f>
        <v>0.06</v>
      </c>
      <c r="P46" s="159">
        <v>0</v>
      </c>
      <c r="Q46" s="159">
        <f>ROUND(E46*P46,2)</f>
        <v>0</v>
      </c>
      <c r="R46" s="159"/>
      <c r="S46" s="159" t="s">
        <v>169</v>
      </c>
      <c r="T46" s="159" t="s">
        <v>170</v>
      </c>
      <c r="U46" s="159">
        <v>0</v>
      </c>
      <c r="V46" s="159">
        <f>ROUND(E46*U46,2)</f>
        <v>0</v>
      </c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171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57"/>
      <c r="B47" s="158"/>
      <c r="C47" s="186" t="s">
        <v>835</v>
      </c>
      <c r="D47" s="161"/>
      <c r="E47" s="162">
        <v>28.31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176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6" t="s">
        <v>836</v>
      </c>
      <c r="D48" s="161"/>
      <c r="E48" s="162">
        <v>0.91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176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x14ac:dyDescent="0.2">
      <c r="A49" s="164" t="s">
        <v>164</v>
      </c>
      <c r="B49" s="165" t="s">
        <v>69</v>
      </c>
      <c r="C49" s="183" t="s">
        <v>70</v>
      </c>
      <c r="D49" s="166"/>
      <c r="E49" s="167"/>
      <c r="F49" s="168"/>
      <c r="G49" s="169">
        <f>SUMIF(AG50:AG55,"&lt;&gt;NOR",G50:G55)</f>
        <v>0</v>
      </c>
      <c r="H49" s="163"/>
      <c r="I49" s="163">
        <f>SUM(I50:I55)</f>
        <v>0</v>
      </c>
      <c r="J49" s="163"/>
      <c r="K49" s="163">
        <f>SUM(K50:K55)</f>
        <v>0</v>
      </c>
      <c r="L49" s="163"/>
      <c r="M49" s="163">
        <f>SUM(M50:M55)</f>
        <v>0</v>
      </c>
      <c r="N49" s="163"/>
      <c r="O49" s="163">
        <f>SUM(O50:O55)</f>
        <v>3.11</v>
      </c>
      <c r="P49" s="163"/>
      <c r="Q49" s="163">
        <f>SUM(Q50:Q55)</f>
        <v>0</v>
      </c>
      <c r="R49" s="163"/>
      <c r="S49" s="163"/>
      <c r="T49" s="163"/>
      <c r="U49" s="163"/>
      <c r="V49" s="163">
        <f>SUM(V50:V55)</f>
        <v>0</v>
      </c>
      <c r="W49" s="163"/>
      <c r="AG49" t="s">
        <v>165</v>
      </c>
    </row>
    <row r="50" spans="1:60" outlineLevel="1" x14ac:dyDescent="0.2">
      <c r="A50" s="176">
        <v>16</v>
      </c>
      <c r="B50" s="177" t="s">
        <v>839</v>
      </c>
      <c r="C50" s="184" t="s">
        <v>840</v>
      </c>
      <c r="D50" s="178" t="s">
        <v>179</v>
      </c>
      <c r="E50" s="179">
        <v>43.2</v>
      </c>
      <c r="F50" s="180"/>
      <c r="G50" s="181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15</v>
      </c>
      <c r="M50" s="159">
        <f>G50*(1+L50/100)</f>
        <v>0</v>
      </c>
      <c r="N50" s="159">
        <v>0</v>
      </c>
      <c r="O50" s="159">
        <f>ROUND(E50*N50,2)</f>
        <v>0</v>
      </c>
      <c r="P50" s="159">
        <v>0</v>
      </c>
      <c r="Q50" s="159">
        <f>ROUND(E50*P50,2)</f>
        <v>0</v>
      </c>
      <c r="R50" s="159"/>
      <c r="S50" s="159" t="s">
        <v>169</v>
      </c>
      <c r="T50" s="159" t="s">
        <v>170</v>
      </c>
      <c r="U50" s="159">
        <v>0</v>
      </c>
      <c r="V50" s="159">
        <f>ROUND(E50*U50,2)</f>
        <v>0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171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6">
        <v>17</v>
      </c>
      <c r="B51" s="177" t="s">
        <v>841</v>
      </c>
      <c r="C51" s="184" t="s">
        <v>842</v>
      </c>
      <c r="D51" s="178" t="s">
        <v>179</v>
      </c>
      <c r="E51" s="179">
        <v>43.2</v>
      </c>
      <c r="F51" s="180"/>
      <c r="G51" s="181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15</v>
      </c>
      <c r="M51" s="159">
        <f>G51*(1+L51/100)</f>
        <v>0</v>
      </c>
      <c r="N51" s="159">
        <v>7.1999999999999995E-2</v>
      </c>
      <c r="O51" s="159">
        <f>ROUND(E51*N51,2)</f>
        <v>3.11</v>
      </c>
      <c r="P51" s="159">
        <v>0</v>
      </c>
      <c r="Q51" s="159">
        <f>ROUND(E51*P51,2)</f>
        <v>0</v>
      </c>
      <c r="R51" s="159"/>
      <c r="S51" s="159" t="s">
        <v>169</v>
      </c>
      <c r="T51" s="159" t="s">
        <v>170</v>
      </c>
      <c r="U51" s="159">
        <v>0</v>
      </c>
      <c r="V51" s="159">
        <f>ROUND(E51*U51,2)</f>
        <v>0</v>
      </c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171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70">
        <v>18</v>
      </c>
      <c r="B52" s="171" t="s">
        <v>843</v>
      </c>
      <c r="C52" s="185" t="s">
        <v>844</v>
      </c>
      <c r="D52" s="172" t="s">
        <v>236</v>
      </c>
      <c r="E52" s="173">
        <v>7.3440000000000003</v>
      </c>
      <c r="F52" s="174"/>
      <c r="G52" s="175">
        <f>ROUND(E52*F52,2)</f>
        <v>0</v>
      </c>
      <c r="H52" s="160"/>
      <c r="I52" s="159">
        <f>ROUND(E52*H52,2)</f>
        <v>0</v>
      </c>
      <c r="J52" s="160"/>
      <c r="K52" s="159">
        <f>ROUND(E52*J52,2)</f>
        <v>0</v>
      </c>
      <c r="L52" s="159">
        <v>15</v>
      </c>
      <c r="M52" s="159">
        <f>G52*(1+L52/100)</f>
        <v>0</v>
      </c>
      <c r="N52" s="159">
        <v>0</v>
      </c>
      <c r="O52" s="159">
        <f>ROUND(E52*N52,2)</f>
        <v>0</v>
      </c>
      <c r="P52" s="159">
        <v>0</v>
      </c>
      <c r="Q52" s="159">
        <f>ROUND(E52*P52,2)</f>
        <v>0</v>
      </c>
      <c r="R52" s="159"/>
      <c r="S52" s="159" t="s">
        <v>169</v>
      </c>
      <c r="T52" s="159" t="s">
        <v>170</v>
      </c>
      <c r="U52" s="159">
        <v>0</v>
      </c>
      <c r="V52" s="159">
        <f>ROUND(E52*U52,2)</f>
        <v>0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171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6" t="s">
        <v>845</v>
      </c>
      <c r="D53" s="161"/>
      <c r="E53" s="162">
        <v>7.34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176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0">
        <v>19</v>
      </c>
      <c r="B54" s="171" t="s">
        <v>846</v>
      </c>
      <c r="C54" s="185" t="s">
        <v>847</v>
      </c>
      <c r="D54" s="172" t="s">
        <v>179</v>
      </c>
      <c r="E54" s="173">
        <v>44.064</v>
      </c>
      <c r="F54" s="174"/>
      <c r="G54" s="175">
        <f>ROUND(E54*F54,2)</f>
        <v>0</v>
      </c>
      <c r="H54" s="160"/>
      <c r="I54" s="159">
        <f>ROUND(E54*H54,2)</f>
        <v>0</v>
      </c>
      <c r="J54" s="160"/>
      <c r="K54" s="159">
        <f>ROUND(E54*J54,2)</f>
        <v>0</v>
      </c>
      <c r="L54" s="159">
        <v>15</v>
      </c>
      <c r="M54" s="159">
        <f>G54*(1+L54/100)</f>
        <v>0</v>
      </c>
      <c r="N54" s="159">
        <v>0</v>
      </c>
      <c r="O54" s="159">
        <f>ROUND(E54*N54,2)</f>
        <v>0</v>
      </c>
      <c r="P54" s="159">
        <v>0</v>
      </c>
      <c r="Q54" s="159">
        <f>ROUND(E54*P54,2)</f>
        <v>0</v>
      </c>
      <c r="R54" s="159"/>
      <c r="S54" s="159" t="s">
        <v>169</v>
      </c>
      <c r="T54" s="159" t="s">
        <v>170</v>
      </c>
      <c r="U54" s="159">
        <v>0</v>
      </c>
      <c r="V54" s="159">
        <f>ROUND(E54*U54,2)</f>
        <v>0</v>
      </c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186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6" t="s">
        <v>848</v>
      </c>
      <c r="D55" s="161"/>
      <c r="E55" s="162">
        <v>44.06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176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64" t="s">
        <v>164</v>
      </c>
      <c r="B56" s="165" t="s">
        <v>71</v>
      </c>
      <c r="C56" s="183" t="s">
        <v>72</v>
      </c>
      <c r="D56" s="166"/>
      <c r="E56" s="167"/>
      <c r="F56" s="168"/>
      <c r="G56" s="169">
        <f>SUMIF(AG57:AG58,"&lt;&gt;NOR",G57:G58)</f>
        <v>0</v>
      </c>
      <c r="H56" s="163"/>
      <c r="I56" s="163">
        <f>SUM(I57:I58)</f>
        <v>0</v>
      </c>
      <c r="J56" s="163"/>
      <c r="K56" s="163">
        <f>SUM(K57:K58)</f>
        <v>0</v>
      </c>
      <c r="L56" s="163"/>
      <c r="M56" s="163">
        <f>SUM(M57:M58)</f>
        <v>0</v>
      </c>
      <c r="N56" s="163"/>
      <c r="O56" s="163">
        <f>SUM(O57:O58)</f>
        <v>7.0000000000000007E-2</v>
      </c>
      <c r="P56" s="163"/>
      <c r="Q56" s="163">
        <f>SUM(Q57:Q58)</f>
        <v>0</v>
      </c>
      <c r="R56" s="163"/>
      <c r="S56" s="163"/>
      <c r="T56" s="163"/>
      <c r="U56" s="163"/>
      <c r="V56" s="163">
        <f>SUM(V57:V58)</f>
        <v>0</v>
      </c>
      <c r="W56" s="163"/>
      <c r="AG56" t="s">
        <v>165</v>
      </c>
    </row>
    <row r="57" spans="1:60" outlineLevel="1" x14ac:dyDescent="0.2">
      <c r="A57" s="170">
        <v>20</v>
      </c>
      <c r="B57" s="171" t="s">
        <v>247</v>
      </c>
      <c r="C57" s="185" t="s">
        <v>248</v>
      </c>
      <c r="D57" s="172" t="s">
        <v>179</v>
      </c>
      <c r="E57" s="173">
        <v>43.2</v>
      </c>
      <c r="F57" s="174"/>
      <c r="G57" s="175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15</v>
      </c>
      <c r="M57" s="159">
        <f>G57*(1+L57/100)</f>
        <v>0</v>
      </c>
      <c r="N57" s="159">
        <v>1.58E-3</v>
      </c>
      <c r="O57" s="159">
        <f>ROUND(E57*N57,2)</f>
        <v>7.0000000000000007E-2</v>
      </c>
      <c r="P57" s="159">
        <v>0</v>
      </c>
      <c r="Q57" s="159">
        <f>ROUND(E57*P57,2)</f>
        <v>0</v>
      </c>
      <c r="R57" s="159"/>
      <c r="S57" s="159" t="s">
        <v>169</v>
      </c>
      <c r="T57" s="159" t="s">
        <v>170</v>
      </c>
      <c r="U57" s="159">
        <v>0</v>
      </c>
      <c r="V57" s="159">
        <f>ROUND(E57*U57,2)</f>
        <v>0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171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86" t="s">
        <v>807</v>
      </c>
      <c r="D58" s="161"/>
      <c r="E58" s="162">
        <v>43.2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176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5.5" x14ac:dyDescent="0.2">
      <c r="A59" s="164" t="s">
        <v>164</v>
      </c>
      <c r="B59" s="165" t="s">
        <v>73</v>
      </c>
      <c r="C59" s="183" t="s">
        <v>74</v>
      </c>
      <c r="D59" s="166"/>
      <c r="E59" s="167"/>
      <c r="F59" s="168"/>
      <c r="G59" s="169">
        <f>SUMIF(AG60:AG60,"&lt;&gt;NOR",G60:G60)</f>
        <v>0</v>
      </c>
      <c r="H59" s="163"/>
      <c r="I59" s="163">
        <f>SUM(I60:I60)</f>
        <v>0</v>
      </c>
      <c r="J59" s="163"/>
      <c r="K59" s="163">
        <f>SUM(K60:K60)</f>
        <v>0</v>
      </c>
      <c r="L59" s="163"/>
      <c r="M59" s="163">
        <f>SUM(M60:M60)</f>
        <v>0</v>
      </c>
      <c r="N59" s="163"/>
      <c r="O59" s="163">
        <f>SUM(O60:O60)</f>
        <v>0</v>
      </c>
      <c r="P59" s="163"/>
      <c r="Q59" s="163">
        <f>SUM(Q60:Q60)</f>
        <v>0</v>
      </c>
      <c r="R59" s="163"/>
      <c r="S59" s="163"/>
      <c r="T59" s="163"/>
      <c r="U59" s="163"/>
      <c r="V59" s="163">
        <f>SUM(V60:V60)</f>
        <v>0</v>
      </c>
      <c r="W59" s="163"/>
      <c r="AG59" t="s">
        <v>165</v>
      </c>
    </row>
    <row r="60" spans="1:60" outlineLevel="1" x14ac:dyDescent="0.2">
      <c r="A60" s="176">
        <v>21</v>
      </c>
      <c r="B60" s="177" t="s">
        <v>849</v>
      </c>
      <c r="C60" s="184" t="s">
        <v>850</v>
      </c>
      <c r="D60" s="178" t="s">
        <v>168</v>
      </c>
      <c r="E60" s="179">
        <v>2</v>
      </c>
      <c r="F60" s="180"/>
      <c r="G60" s="181">
        <f>ROUND(E60*F60,2)</f>
        <v>0</v>
      </c>
      <c r="H60" s="160"/>
      <c r="I60" s="159">
        <f>ROUND(E60*H60,2)</f>
        <v>0</v>
      </c>
      <c r="J60" s="160"/>
      <c r="K60" s="159">
        <f>ROUND(E60*J60,2)</f>
        <v>0</v>
      </c>
      <c r="L60" s="159">
        <v>15</v>
      </c>
      <c r="M60" s="159">
        <f>G60*(1+L60/100)</f>
        <v>0</v>
      </c>
      <c r="N60" s="159">
        <v>0</v>
      </c>
      <c r="O60" s="159">
        <f>ROUND(E60*N60,2)</f>
        <v>0</v>
      </c>
      <c r="P60" s="159">
        <v>0</v>
      </c>
      <c r="Q60" s="159">
        <f>ROUND(E60*P60,2)</f>
        <v>0</v>
      </c>
      <c r="R60" s="159"/>
      <c r="S60" s="159" t="s">
        <v>169</v>
      </c>
      <c r="T60" s="159" t="s">
        <v>170</v>
      </c>
      <c r="U60" s="159">
        <v>0</v>
      </c>
      <c r="V60" s="159">
        <f>ROUND(E60*U60,2)</f>
        <v>0</v>
      </c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186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4" t="s">
        <v>164</v>
      </c>
      <c r="B61" s="165" t="s">
        <v>75</v>
      </c>
      <c r="C61" s="183" t="s">
        <v>76</v>
      </c>
      <c r="D61" s="166"/>
      <c r="E61" s="167"/>
      <c r="F61" s="168"/>
      <c r="G61" s="169">
        <f>SUMIF(AG62:AG81,"&lt;&gt;NOR",G62:G81)</f>
        <v>0</v>
      </c>
      <c r="H61" s="163"/>
      <c r="I61" s="163">
        <f>SUM(I62:I81)</f>
        <v>0</v>
      </c>
      <c r="J61" s="163"/>
      <c r="K61" s="163">
        <f>SUM(K62:K81)</f>
        <v>0</v>
      </c>
      <c r="L61" s="163"/>
      <c r="M61" s="163">
        <f>SUM(M62:M81)</f>
        <v>0</v>
      </c>
      <c r="N61" s="163"/>
      <c r="O61" s="163">
        <f>SUM(O62:O81)</f>
        <v>0</v>
      </c>
      <c r="P61" s="163"/>
      <c r="Q61" s="163">
        <f>SUM(Q62:Q81)</f>
        <v>20.549999999999997</v>
      </c>
      <c r="R61" s="163"/>
      <c r="S61" s="163"/>
      <c r="T61" s="163"/>
      <c r="U61" s="163"/>
      <c r="V61" s="163">
        <f>SUM(V62:V81)</f>
        <v>0</v>
      </c>
      <c r="W61" s="163"/>
      <c r="AG61" t="s">
        <v>165</v>
      </c>
    </row>
    <row r="62" spans="1:60" outlineLevel="1" x14ac:dyDescent="0.2">
      <c r="A62" s="170">
        <v>22</v>
      </c>
      <c r="B62" s="171" t="s">
        <v>851</v>
      </c>
      <c r="C62" s="185" t="s">
        <v>852</v>
      </c>
      <c r="D62" s="172" t="s">
        <v>236</v>
      </c>
      <c r="E62" s="173">
        <v>8.1760000000000002</v>
      </c>
      <c r="F62" s="174"/>
      <c r="G62" s="175">
        <f>ROUND(E62*F62,2)</f>
        <v>0</v>
      </c>
      <c r="H62" s="160"/>
      <c r="I62" s="159">
        <f>ROUND(E62*H62,2)</f>
        <v>0</v>
      </c>
      <c r="J62" s="160"/>
      <c r="K62" s="159">
        <f>ROUND(E62*J62,2)</f>
        <v>0</v>
      </c>
      <c r="L62" s="159">
        <v>15</v>
      </c>
      <c r="M62" s="159">
        <f>G62*(1+L62/100)</f>
        <v>0</v>
      </c>
      <c r="N62" s="159">
        <v>0</v>
      </c>
      <c r="O62" s="159">
        <f>ROUND(E62*N62,2)</f>
        <v>0</v>
      </c>
      <c r="P62" s="159">
        <v>2.2000000000000002</v>
      </c>
      <c r="Q62" s="159">
        <f>ROUND(E62*P62,2)</f>
        <v>17.989999999999998</v>
      </c>
      <c r="R62" s="159"/>
      <c r="S62" s="159" t="s">
        <v>169</v>
      </c>
      <c r="T62" s="159" t="s">
        <v>170</v>
      </c>
      <c r="U62" s="159">
        <v>0</v>
      </c>
      <c r="V62" s="159">
        <f>ROUND(E62*U62,2)</f>
        <v>0</v>
      </c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171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86" t="s">
        <v>853</v>
      </c>
      <c r="D63" s="161"/>
      <c r="E63" s="162">
        <v>4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176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86" t="s">
        <v>854</v>
      </c>
      <c r="D64" s="161"/>
      <c r="E64" s="162">
        <v>4.18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176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6">
        <v>23</v>
      </c>
      <c r="B65" s="177" t="s">
        <v>855</v>
      </c>
      <c r="C65" s="184" t="s">
        <v>856</v>
      </c>
      <c r="D65" s="178" t="s">
        <v>179</v>
      </c>
      <c r="E65" s="179">
        <v>3.38</v>
      </c>
      <c r="F65" s="180"/>
      <c r="G65" s="181">
        <f>ROUND(E65*F65,2)</f>
        <v>0</v>
      </c>
      <c r="H65" s="160"/>
      <c r="I65" s="159">
        <f>ROUND(E65*H65,2)</f>
        <v>0</v>
      </c>
      <c r="J65" s="160"/>
      <c r="K65" s="159">
        <f>ROUND(E65*J65,2)</f>
        <v>0</v>
      </c>
      <c r="L65" s="159">
        <v>15</v>
      </c>
      <c r="M65" s="159">
        <f>G65*(1+L65/100)</f>
        <v>0</v>
      </c>
      <c r="N65" s="159">
        <v>0</v>
      </c>
      <c r="O65" s="159">
        <f>ROUND(E65*N65,2)</f>
        <v>0</v>
      </c>
      <c r="P65" s="159">
        <v>0.02</v>
      </c>
      <c r="Q65" s="159">
        <f>ROUND(E65*P65,2)</f>
        <v>7.0000000000000007E-2</v>
      </c>
      <c r="R65" s="159"/>
      <c r="S65" s="159" t="s">
        <v>169</v>
      </c>
      <c r="T65" s="159" t="s">
        <v>170</v>
      </c>
      <c r="U65" s="159">
        <v>0</v>
      </c>
      <c r="V65" s="159">
        <f>ROUND(E65*U65,2)</f>
        <v>0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171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0">
        <v>24</v>
      </c>
      <c r="B66" s="171" t="s">
        <v>857</v>
      </c>
      <c r="C66" s="185" t="s">
        <v>858</v>
      </c>
      <c r="D66" s="172" t="s">
        <v>179</v>
      </c>
      <c r="E66" s="173">
        <v>1.0273000000000001</v>
      </c>
      <c r="F66" s="174"/>
      <c r="G66" s="175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15</v>
      </c>
      <c r="M66" s="159">
        <f>G66*(1+L66/100)</f>
        <v>0</v>
      </c>
      <c r="N66" s="159">
        <v>2.1900000000000001E-3</v>
      </c>
      <c r="O66" s="159">
        <f>ROUND(E66*N66,2)</f>
        <v>0</v>
      </c>
      <c r="P66" s="159">
        <v>7.4999999999999997E-2</v>
      </c>
      <c r="Q66" s="159">
        <f>ROUND(E66*P66,2)</f>
        <v>0.08</v>
      </c>
      <c r="R66" s="159"/>
      <c r="S66" s="159" t="s">
        <v>169</v>
      </c>
      <c r="T66" s="159" t="s">
        <v>170</v>
      </c>
      <c r="U66" s="159">
        <v>0</v>
      </c>
      <c r="V66" s="159">
        <f>ROUND(E66*U66,2)</f>
        <v>0</v>
      </c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171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86" t="s">
        <v>859</v>
      </c>
      <c r="D67" s="161"/>
      <c r="E67" s="162">
        <v>1.03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176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0">
        <v>25</v>
      </c>
      <c r="B68" s="171" t="s">
        <v>268</v>
      </c>
      <c r="C68" s="185" t="s">
        <v>269</v>
      </c>
      <c r="D68" s="172" t="s">
        <v>179</v>
      </c>
      <c r="E68" s="173">
        <v>4.0557999999999996</v>
      </c>
      <c r="F68" s="174"/>
      <c r="G68" s="175">
        <f>ROUND(E68*F68,2)</f>
        <v>0</v>
      </c>
      <c r="H68" s="160"/>
      <c r="I68" s="159">
        <f>ROUND(E68*H68,2)</f>
        <v>0</v>
      </c>
      <c r="J68" s="160"/>
      <c r="K68" s="159">
        <f>ROUND(E68*J68,2)</f>
        <v>0</v>
      </c>
      <c r="L68" s="159">
        <v>15</v>
      </c>
      <c r="M68" s="159">
        <f>G68*(1+L68/100)</f>
        <v>0</v>
      </c>
      <c r="N68" s="159">
        <v>1.17E-3</v>
      </c>
      <c r="O68" s="159">
        <f>ROUND(E68*N68,2)</f>
        <v>0</v>
      </c>
      <c r="P68" s="159">
        <v>8.7999999999999995E-2</v>
      </c>
      <c r="Q68" s="159">
        <f>ROUND(E68*P68,2)</f>
        <v>0.36</v>
      </c>
      <c r="R68" s="159"/>
      <c r="S68" s="159" t="s">
        <v>169</v>
      </c>
      <c r="T68" s="159" t="s">
        <v>170</v>
      </c>
      <c r="U68" s="159">
        <v>0</v>
      </c>
      <c r="V68" s="159">
        <f>ROUND(E68*U68,2)</f>
        <v>0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171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86" t="s">
        <v>860</v>
      </c>
      <c r="D69" s="161"/>
      <c r="E69" s="162">
        <v>4.0599999999999996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176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0">
        <v>26</v>
      </c>
      <c r="B70" s="171" t="s">
        <v>861</v>
      </c>
      <c r="C70" s="185" t="s">
        <v>862</v>
      </c>
      <c r="D70" s="172" t="s">
        <v>191</v>
      </c>
      <c r="E70" s="173">
        <v>4.8</v>
      </c>
      <c r="F70" s="174"/>
      <c r="G70" s="175">
        <f>ROUND(E70*F70,2)</f>
        <v>0</v>
      </c>
      <c r="H70" s="160"/>
      <c r="I70" s="159">
        <f>ROUND(E70*H70,2)</f>
        <v>0</v>
      </c>
      <c r="J70" s="160"/>
      <c r="K70" s="159">
        <f>ROUND(E70*J70,2)</f>
        <v>0</v>
      </c>
      <c r="L70" s="159">
        <v>15</v>
      </c>
      <c r="M70" s="159">
        <f>G70*(1+L70/100)</f>
        <v>0</v>
      </c>
      <c r="N70" s="159">
        <v>0</v>
      </c>
      <c r="O70" s="159">
        <f>ROUND(E70*N70,2)</f>
        <v>0</v>
      </c>
      <c r="P70" s="159">
        <v>6.5000000000000002E-2</v>
      </c>
      <c r="Q70" s="159">
        <f>ROUND(E70*P70,2)</f>
        <v>0.31</v>
      </c>
      <c r="R70" s="159"/>
      <c r="S70" s="159" t="s">
        <v>169</v>
      </c>
      <c r="T70" s="159" t="s">
        <v>170</v>
      </c>
      <c r="U70" s="159">
        <v>0</v>
      </c>
      <c r="V70" s="159">
        <f>ROUND(E70*U70,2)</f>
        <v>0</v>
      </c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171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86" t="s">
        <v>863</v>
      </c>
      <c r="D71" s="161"/>
      <c r="E71" s="162">
        <v>4.8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176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6">
        <v>27</v>
      </c>
      <c r="B72" s="177" t="s">
        <v>284</v>
      </c>
      <c r="C72" s="184" t="s">
        <v>864</v>
      </c>
      <c r="D72" s="178" t="s">
        <v>168</v>
      </c>
      <c r="E72" s="179">
        <v>2</v>
      </c>
      <c r="F72" s="180"/>
      <c r="G72" s="181">
        <f>ROUND(E72*F72,2)</f>
        <v>0</v>
      </c>
      <c r="H72" s="160"/>
      <c r="I72" s="159">
        <f>ROUND(E72*H72,2)</f>
        <v>0</v>
      </c>
      <c r="J72" s="160"/>
      <c r="K72" s="159">
        <f>ROUND(E72*J72,2)</f>
        <v>0</v>
      </c>
      <c r="L72" s="159">
        <v>15</v>
      </c>
      <c r="M72" s="159">
        <f>G72*(1+L72/100)</f>
        <v>0</v>
      </c>
      <c r="N72" s="159">
        <v>0</v>
      </c>
      <c r="O72" s="159">
        <f>ROUND(E72*N72,2)</f>
        <v>0</v>
      </c>
      <c r="P72" s="159">
        <v>0</v>
      </c>
      <c r="Q72" s="159">
        <f>ROUND(E72*P72,2)</f>
        <v>0</v>
      </c>
      <c r="R72" s="159"/>
      <c r="S72" s="159" t="s">
        <v>169</v>
      </c>
      <c r="T72" s="159" t="s">
        <v>170</v>
      </c>
      <c r="U72" s="159">
        <v>0</v>
      </c>
      <c r="V72" s="159">
        <f>ROUND(E72*U72,2)</f>
        <v>0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171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0">
        <v>28</v>
      </c>
      <c r="B73" s="171" t="s">
        <v>286</v>
      </c>
      <c r="C73" s="185" t="s">
        <v>287</v>
      </c>
      <c r="D73" s="172" t="s">
        <v>179</v>
      </c>
      <c r="E73" s="173">
        <v>9.2125000000000004</v>
      </c>
      <c r="F73" s="174"/>
      <c r="G73" s="175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15</v>
      </c>
      <c r="M73" s="159">
        <f>G73*(1+L73/100)</f>
        <v>0</v>
      </c>
      <c r="N73" s="159">
        <v>0</v>
      </c>
      <c r="O73" s="159">
        <f>ROUND(E73*N73,2)</f>
        <v>0</v>
      </c>
      <c r="P73" s="159">
        <v>4.5999999999999999E-2</v>
      </c>
      <c r="Q73" s="159">
        <f>ROUND(E73*P73,2)</f>
        <v>0.42</v>
      </c>
      <c r="R73" s="159"/>
      <c r="S73" s="159" t="s">
        <v>169</v>
      </c>
      <c r="T73" s="159" t="s">
        <v>170</v>
      </c>
      <c r="U73" s="159">
        <v>0</v>
      </c>
      <c r="V73" s="159">
        <f>ROUND(E73*U73,2)</f>
        <v>0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171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86" t="s">
        <v>865</v>
      </c>
      <c r="D74" s="161"/>
      <c r="E74" s="162">
        <v>9.2100000000000009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176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0">
        <v>29</v>
      </c>
      <c r="B75" s="171" t="s">
        <v>866</v>
      </c>
      <c r="C75" s="185" t="s">
        <v>867</v>
      </c>
      <c r="D75" s="172" t="s">
        <v>179</v>
      </c>
      <c r="E75" s="173">
        <v>94.638400000000004</v>
      </c>
      <c r="F75" s="174"/>
      <c r="G75" s="175">
        <f>ROUND(E75*F75,2)</f>
        <v>0</v>
      </c>
      <c r="H75" s="160"/>
      <c r="I75" s="159">
        <f>ROUND(E75*H75,2)</f>
        <v>0</v>
      </c>
      <c r="J75" s="160"/>
      <c r="K75" s="159">
        <f>ROUND(E75*J75,2)</f>
        <v>0</v>
      </c>
      <c r="L75" s="159">
        <v>15</v>
      </c>
      <c r="M75" s="159">
        <f>G75*(1+L75/100)</f>
        <v>0</v>
      </c>
      <c r="N75" s="159">
        <v>0</v>
      </c>
      <c r="O75" s="159">
        <f>ROUND(E75*N75,2)</f>
        <v>0</v>
      </c>
      <c r="P75" s="159">
        <v>1.4E-2</v>
      </c>
      <c r="Q75" s="159">
        <f>ROUND(E75*P75,2)</f>
        <v>1.32</v>
      </c>
      <c r="R75" s="159"/>
      <c r="S75" s="159" t="s">
        <v>169</v>
      </c>
      <c r="T75" s="159" t="s">
        <v>170</v>
      </c>
      <c r="U75" s="159">
        <v>0</v>
      </c>
      <c r="V75" s="159">
        <f>ROUND(E75*U75,2)</f>
        <v>0</v>
      </c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171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57"/>
      <c r="B76" s="158"/>
      <c r="C76" s="186" t="s">
        <v>868</v>
      </c>
      <c r="D76" s="161"/>
      <c r="E76" s="162">
        <v>45.26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176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86" t="s">
        <v>869</v>
      </c>
      <c r="D77" s="161"/>
      <c r="E77" s="162">
        <v>49.38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176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0">
        <v>30</v>
      </c>
      <c r="B78" s="171" t="s">
        <v>870</v>
      </c>
      <c r="C78" s="185" t="s">
        <v>871</v>
      </c>
      <c r="D78" s="172" t="s">
        <v>179</v>
      </c>
      <c r="E78" s="173">
        <v>43.2</v>
      </c>
      <c r="F78" s="174"/>
      <c r="G78" s="175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15</v>
      </c>
      <c r="M78" s="159">
        <f>G78*(1+L78/100)</f>
        <v>0</v>
      </c>
      <c r="N78" s="159">
        <v>0</v>
      </c>
      <c r="O78" s="159">
        <f>ROUND(E78*N78,2)</f>
        <v>0</v>
      </c>
      <c r="P78" s="159">
        <v>0</v>
      </c>
      <c r="Q78" s="159">
        <f>ROUND(E78*P78,2)</f>
        <v>0</v>
      </c>
      <c r="R78" s="159"/>
      <c r="S78" s="159" t="s">
        <v>169</v>
      </c>
      <c r="T78" s="159" t="s">
        <v>170</v>
      </c>
      <c r="U78" s="159">
        <v>0</v>
      </c>
      <c r="V78" s="159">
        <f>ROUND(E78*U78,2)</f>
        <v>0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171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86" t="s">
        <v>872</v>
      </c>
      <c r="D79" s="161"/>
      <c r="E79" s="162">
        <v>43.2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176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6">
        <v>31</v>
      </c>
      <c r="B80" s="177" t="s">
        <v>873</v>
      </c>
      <c r="C80" s="184" t="s">
        <v>874</v>
      </c>
      <c r="D80" s="178" t="s">
        <v>168</v>
      </c>
      <c r="E80" s="179">
        <v>1</v>
      </c>
      <c r="F80" s="180"/>
      <c r="G80" s="181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15</v>
      </c>
      <c r="M80" s="159">
        <f>G80*(1+L80/100)</f>
        <v>0</v>
      </c>
      <c r="N80" s="159">
        <v>0</v>
      </c>
      <c r="O80" s="159">
        <f>ROUND(E80*N80,2)</f>
        <v>0</v>
      </c>
      <c r="P80" s="159">
        <v>0</v>
      </c>
      <c r="Q80" s="159">
        <f>ROUND(E80*P80,2)</f>
        <v>0</v>
      </c>
      <c r="R80" s="159"/>
      <c r="S80" s="159" t="s">
        <v>169</v>
      </c>
      <c r="T80" s="159" t="s">
        <v>170</v>
      </c>
      <c r="U80" s="159">
        <v>0</v>
      </c>
      <c r="V80" s="159">
        <f>ROUND(E80*U80,2)</f>
        <v>0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171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6">
        <v>32</v>
      </c>
      <c r="B81" s="177" t="s">
        <v>875</v>
      </c>
      <c r="C81" s="184" t="s">
        <v>876</v>
      </c>
      <c r="D81" s="178" t="s">
        <v>168</v>
      </c>
      <c r="E81" s="179">
        <v>1</v>
      </c>
      <c r="F81" s="180"/>
      <c r="G81" s="181">
        <f>ROUND(E81*F81,2)</f>
        <v>0</v>
      </c>
      <c r="H81" s="160"/>
      <c r="I81" s="159">
        <f>ROUND(E81*H81,2)</f>
        <v>0</v>
      </c>
      <c r="J81" s="160"/>
      <c r="K81" s="159">
        <f>ROUND(E81*J81,2)</f>
        <v>0</v>
      </c>
      <c r="L81" s="159">
        <v>15</v>
      </c>
      <c r="M81" s="159">
        <f>G81*(1+L81/100)</f>
        <v>0</v>
      </c>
      <c r="N81" s="159">
        <v>0</v>
      </c>
      <c r="O81" s="159">
        <f>ROUND(E81*N81,2)</f>
        <v>0</v>
      </c>
      <c r="P81" s="159">
        <v>0</v>
      </c>
      <c r="Q81" s="159">
        <f>ROUND(E81*P81,2)</f>
        <v>0</v>
      </c>
      <c r="R81" s="159"/>
      <c r="S81" s="159" t="s">
        <v>169</v>
      </c>
      <c r="T81" s="159" t="s">
        <v>170</v>
      </c>
      <c r="U81" s="159">
        <v>0</v>
      </c>
      <c r="V81" s="159">
        <f>ROUND(E81*U81,2)</f>
        <v>0</v>
      </c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171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4" t="s">
        <v>164</v>
      </c>
      <c r="B82" s="165" t="s">
        <v>77</v>
      </c>
      <c r="C82" s="183" t="s">
        <v>78</v>
      </c>
      <c r="D82" s="166"/>
      <c r="E82" s="167"/>
      <c r="F82" s="168"/>
      <c r="G82" s="169">
        <f>SUMIF(AG83:AG83,"&lt;&gt;NOR",G83:G83)</f>
        <v>0</v>
      </c>
      <c r="H82" s="163"/>
      <c r="I82" s="163">
        <f>SUM(I83:I83)</f>
        <v>0</v>
      </c>
      <c r="J82" s="163"/>
      <c r="K82" s="163">
        <f>SUM(K83:K83)</f>
        <v>0</v>
      </c>
      <c r="L82" s="163"/>
      <c r="M82" s="163">
        <f>SUM(M83:M83)</f>
        <v>0</v>
      </c>
      <c r="N82" s="163"/>
      <c r="O82" s="163">
        <f>SUM(O83:O83)</f>
        <v>0</v>
      </c>
      <c r="P82" s="163"/>
      <c r="Q82" s="163">
        <f>SUM(Q83:Q83)</f>
        <v>0</v>
      </c>
      <c r="R82" s="163"/>
      <c r="S82" s="163"/>
      <c r="T82" s="163"/>
      <c r="U82" s="163"/>
      <c r="V82" s="163">
        <f>SUM(V83:V83)</f>
        <v>0</v>
      </c>
      <c r="W82" s="163"/>
      <c r="AG82" t="s">
        <v>165</v>
      </c>
    </row>
    <row r="83" spans="1:60" outlineLevel="1" x14ac:dyDescent="0.2">
      <c r="A83" s="176">
        <v>33</v>
      </c>
      <c r="B83" s="177" t="s">
        <v>292</v>
      </c>
      <c r="C83" s="184" t="s">
        <v>293</v>
      </c>
      <c r="D83" s="178" t="s">
        <v>174</v>
      </c>
      <c r="E83" s="179">
        <v>27.262799999999999</v>
      </c>
      <c r="F83" s="180"/>
      <c r="G83" s="181">
        <f>ROUND(E83*F83,2)</f>
        <v>0</v>
      </c>
      <c r="H83" s="160"/>
      <c r="I83" s="159">
        <f>ROUND(E83*H83,2)</f>
        <v>0</v>
      </c>
      <c r="J83" s="160"/>
      <c r="K83" s="159">
        <f>ROUND(E83*J83,2)</f>
        <v>0</v>
      </c>
      <c r="L83" s="159">
        <v>15</v>
      </c>
      <c r="M83" s="159">
        <f>G83*(1+L83/100)</f>
        <v>0</v>
      </c>
      <c r="N83" s="159">
        <v>0</v>
      </c>
      <c r="O83" s="159">
        <f>ROUND(E83*N83,2)</f>
        <v>0</v>
      </c>
      <c r="P83" s="159">
        <v>0</v>
      </c>
      <c r="Q83" s="159">
        <f>ROUND(E83*P83,2)</f>
        <v>0</v>
      </c>
      <c r="R83" s="159"/>
      <c r="S83" s="159" t="s">
        <v>169</v>
      </c>
      <c r="T83" s="159" t="s">
        <v>170</v>
      </c>
      <c r="U83" s="159">
        <v>0</v>
      </c>
      <c r="V83" s="159">
        <f>ROUND(E83*U83,2)</f>
        <v>0</v>
      </c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171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x14ac:dyDescent="0.2">
      <c r="A84" s="164" t="s">
        <v>164</v>
      </c>
      <c r="B84" s="165" t="s">
        <v>107</v>
      </c>
      <c r="C84" s="183" t="s">
        <v>108</v>
      </c>
      <c r="D84" s="166"/>
      <c r="E84" s="167"/>
      <c r="F84" s="168"/>
      <c r="G84" s="169">
        <f>SUMIF(AG85:AG91,"&lt;&gt;NOR",G85:G91)</f>
        <v>0</v>
      </c>
      <c r="H84" s="163"/>
      <c r="I84" s="163">
        <f>SUM(I85:I91)</f>
        <v>0</v>
      </c>
      <c r="J84" s="163"/>
      <c r="K84" s="163">
        <f>SUM(K85:K91)</f>
        <v>0</v>
      </c>
      <c r="L84" s="163"/>
      <c r="M84" s="163">
        <f>SUM(M85:M91)</f>
        <v>0</v>
      </c>
      <c r="N84" s="163"/>
      <c r="O84" s="163">
        <f>SUM(O85:O91)</f>
        <v>0</v>
      </c>
      <c r="P84" s="163"/>
      <c r="Q84" s="163">
        <f>SUM(Q85:Q91)</f>
        <v>0</v>
      </c>
      <c r="R84" s="163"/>
      <c r="S84" s="163"/>
      <c r="T84" s="163"/>
      <c r="U84" s="163"/>
      <c r="V84" s="163">
        <f>SUM(V85:V91)</f>
        <v>0</v>
      </c>
      <c r="W84" s="163"/>
      <c r="AG84" t="s">
        <v>165</v>
      </c>
    </row>
    <row r="85" spans="1:60" outlineLevel="1" x14ac:dyDescent="0.2">
      <c r="A85" s="170">
        <v>34</v>
      </c>
      <c r="B85" s="171" t="s">
        <v>877</v>
      </c>
      <c r="C85" s="185" t="s">
        <v>878</v>
      </c>
      <c r="D85" s="172" t="s">
        <v>191</v>
      </c>
      <c r="E85" s="173">
        <v>3.61</v>
      </c>
      <c r="F85" s="174"/>
      <c r="G85" s="175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15</v>
      </c>
      <c r="M85" s="159">
        <f>G85*(1+L85/100)</f>
        <v>0</v>
      </c>
      <c r="N85" s="159">
        <v>0</v>
      </c>
      <c r="O85" s="159">
        <f>ROUND(E85*N85,2)</f>
        <v>0</v>
      </c>
      <c r="P85" s="159">
        <v>0</v>
      </c>
      <c r="Q85" s="159">
        <f>ROUND(E85*P85,2)</f>
        <v>0</v>
      </c>
      <c r="R85" s="159"/>
      <c r="S85" s="159" t="s">
        <v>169</v>
      </c>
      <c r="T85" s="159" t="s">
        <v>170</v>
      </c>
      <c r="U85" s="159">
        <v>0</v>
      </c>
      <c r="V85" s="159">
        <f>ROUND(E85*U85,2)</f>
        <v>0</v>
      </c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296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86" t="s">
        <v>879</v>
      </c>
      <c r="D86" s="161"/>
      <c r="E86" s="162">
        <v>0.89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176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86" t="s">
        <v>880</v>
      </c>
      <c r="D87" s="161"/>
      <c r="E87" s="162">
        <v>0.44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176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6" t="s">
        <v>881</v>
      </c>
      <c r="D88" s="161"/>
      <c r="E88" s="162">
        <v>2.2799999999999998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176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outlineLevel="1" x14ac:dyDescent="0.2">
      <c r="A89" s="170">
        <v>35</v>
      </c>
      <c r="B89" s="171" t="s">
        <v>882</v>
      </c>
      <c r="C89" s="185" t="s">
        <v>883</v>
      </c>
      <c r="D89" s="172" t="s">
        <v>191</v>
      </c>
      <c r="E89" s="173">
        <v>3.61</v>
      </c>
      <c r="F89" s="174"/>
      <c r="G89" s="175">
        <f>ROUND(E89*F89,2)</f>
        <v>0</v>
      </c>
      <c r="H89" s="160"/>
      <c r="I89" s="159">
        <f>ROUND(E89*H89,2)</f>
        <v>0</v>
      </c>
      <c r="J89" s="160"/>
      <c r="K89" s="159">
        <f>ROUND(E89*J89,2)</f>
        <v>0</v>
      </c>
      <c r="L89" s="159">
        <v>15</v>
      </c>
      <c r="M89" s="159">
        <f>G89*(1+L89/100)</f>
        <v>0</v>
      </c>
      <c r="N89" s="159">
        <v>0</v>
      </c>
      <c r="O89" s="159">
        <f>ROUND(E89*N89,2)</f>
        <v>0</v>
      </c>
      <c r="P89" s="159">
        <v>1.3500000000000001E-3</v>
      </c>
      <c r="Q89" s="159">
        <f>ROUND(E89*P89,2)</f>
        <v>0</v>
      </c>
      <c r="R89" s="159"/>
      <c r="S89" s="159" t="s">
        <v>169</v>
      </c>
      <c r="T89" s="159" t="s">
        <v>170</v>
      </c>
      <c r="U89" s="159">
        <v>0</v>
      </c>
      <c r="V89" s="159">
        <f>ROUND(E89*U89,2)</f>
        <v>0</v>
      </c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296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186" t="s">
        <v>884</v>
      </c>
      <c r="D90" s="161"/>
      <c r="E90" s="162">
        <v>3.61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176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6">
        <v>36</v>
      </c>
      <c r="B91" s="177" t="s">
        <v>885</v>
      </c>
      <c r="C91" s="184" t="s">
        <v>886</v>
      </c>
      <c r="D91" s="178" t="s">
        <v>174</v>
      </c>
      <c r="E91" s="179">
        <v>9.9000000000000008E-3</v>
      </c>
      <c r="F91" s="180"/>
      <c r="G91" s="181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15</v>
      </c>
      <c r="M91" s="159">
        <f>G91*(1+L91/100)</f>
        <v>0</v>
      </c>
      <c r="N91" s="159">
        <v>0</v>
      </c>
      <c r="O91" s="159">
        <f>ROUND(E91*N91,2)</f>
        <v>0</v>
      </c>
      <c r="P91" s="159">
        <v>0</v>
      </c>
      <c r="Q91" s="159">
        <f>ROUND(E91*P91,2)</f>
        <v>0</v>
      </c>
      <c r="R91" s="159"/>
      <c r="S91" s="159" t="s">
        <v>169</v>
      </c>
      <c r="T91" s="159" t="s">
        <v>170</v>
      </c>
      <c r="U91" s="159">
        <v>0</v>
      </c>
      <c r="V91" s="159">
        <f>ROUND(E91*U91,2)</f>
        <v>0</v>
      </c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296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x14ac:dyDescent="0.2">
      <c r="A92" s="164" t="s">
        <v>164</v>
      </c>
      <c r="B92" s="165" t="s">
        <v>109</v>
      </c>
      <c r="C92" s="183" t="s">
        <v>110</v>
      </c>
      <c r="D92" s="166"/>
      <c r="E92" s="167"/>
      <c r="F92" s="168"/>
      <c r="G92" s="169">
        <f>SUMIF(AG93:AG105,"&lt;&gt;NOR",G93:G105)</f>
        <v>0</v>
      </c>
      <c r="H92" s="163"/>
      <c r="I92" s="163">
        <f>SUM(I93:I105)</f>
        <v>0</v>
      </c>
      <c r="J92" s="163"/>
      <c r="K92" s="163">
        <f>SUM(K93:K105)</f>
        <v>0</v>
      </c>
      <c r="L92" s="163"/>
      <c r="M92" s="163">
        <f>SUM(M93:M105)</f>
        <v>0</v>
      </c>
      <c r="N92" s="163"/>
      <c r="O92" s="163">
        <f>SUM(O93:O105)</f>
        <v>0</v>
      </c>
      <c r="P92" s="163"/>
      <c r="Q92" s="163">
        <f>SUM(Q93:Q105)</f>
        <v>0</v>
      </c>
      <c r="R92" s="163"/>
      <c r="S92" s="163"/>
      <c r="T92" s="163"/>
      <c r="U92" s="163"/>
      <c r="V92" s="163">
        <f>SUM(V93:V105)</f>
        <v>0</v>
      </c>
      <c r="W92" s="163"/>
      <c r="AG92" t="s">
        <v>165</v>
      </c>
    </row>
    <row r="93" spans="1:60" outlineLevel="1" x14ac:dyDescent="0.2">
      <c r="A93" s="176">
        <v>37</v>
      </c>
      <c r="B93" s="177" t="s">
        <v>541</v>
      </c>
      <c r="C93" s="184" t="s">
        <v>542</v>
      </c>
      <c r="D93" s="178" t="s">
        <v>168</v>
      </c>
      <c r="E93" s="179">
        <v>2</v>
      </c>
      <c r="F93" s="180"/>
      <c r="G93" s="181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15</v>
      </c>
      <c r="M93" s="159">
        <f>G93*(1+L93/100)</f>
        <v>0</v>
      </c>
      <c r="N93" s="159">
        <v>0</v>
      </c>
      <c r="O93" s="159">
        <f>ROUND(E93*N93,2)</f>
        <v>0</v>
      </c>
      <c r="P93" s="159">
        <v>1.8E-3</v>
      </c>
      <c r="Q93" s="159">
        <f>ROUND(E93*P93,2)</f>
        <v>0</v>
      </c>
      <c r="R93" s="159"/>
      <c r="S93" s="159" t="s">
        <v>169</v>
      </c>
      <c r="T93" s="159" t="s">
        <v>170</v>
      </c>
      <c r="U93" s="159">
        <v>0</v>
      </c>
      <c r="V93" s="159">
        <f>ROUND(E93*U93,2)</f>
        <v>0</v>
      </c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296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70">
        <v>38</v>
      </c>
      <c r="B94" s="171" t="s">
        <v>545</v>
      </c>
      <c r="C94" s="185" t="s">
        <v>546</v>
      </c>
      <c r="D94" s="172" t="s">
        <v>191</v>
      </c>
      <c r="E94" s="173">
        <v>1.33</v>
      </c>
      <c r="F94" s="174"/>
      <c r="G94" s="175">
        <f>ROUND(E94*F94,2)</f>
        <v>0</v>
      </c>
      <c r="H94" s="160"/>
      <c r="I94" s="159">
        <f>ROUND(E94*H94,2)</f>
        <v>0</v>
      </c>
      <c r="J94" s="160"/>
      <c r="K94" s="159">
        <f>ROUND(E94*J94,2)</f>
        <v>0</v>
      </c>
      <c r="L94" s="159">
        <v>15</v>
      </c>
      <c r="M94" s="159">
        <f>G94*(1+L94/100)</f>
        <v>0</v>
      </c>
      <c r="N94" s="159">
        <v>0</v>
      </c>
      <c r="O94" s="159">
        <f>ROUND(E94*N94,2)</f>
        <v>0</v>
      </c>
      <c r="P94" s="159">
        <v>0</v>
      </c>
      <c r="Q94" s="159">
        <f>ROUND(E94*P94,2)</f>
        <v>0</v>
      </c>
      <c r="R94" s="159"/>
      <c r="S94" s="159" t="s">
        <v>169</v>
      </c>
      <c r="T94" s="159" t="s">
        <v>170</v>
      </c>
      <c r="U94" s="159">
        <v>0</v>
      </c>
      <c r="V94" s="159">
        <f>ROUND(E94*U94,2)</f>
        <v>0</v>
      </c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296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86" t="s">
        <v>887</v>
      </c>
      <c r="D95" s="161"/>
      <c r="E95" s="162">
        <v>1.33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176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33.75" outlineLevel="1" x14ac:dyDescent="0.2">
      <c r="A96" s="176">
        <v>39</v>
      </c>
      <c r="B96" s="177" t="s">
        <v>888</v>
      </c>
      <c r="C96" s="184" t="s">
        <v>889</v>
      </c>
      <c r="D96" s="178" t="s">
        <v>168</v>
      </c>
      <c r="E96" s="179">
        <v>1</v>
      </c>
      <c r="F96" s="180"/>
      <c r="G96" s="181">
        <f t="shared" ref="G96:G105" si="0">ROUND(E96*F96,2)</f>
        <v>0</v>
      </c>
      <c r="H96" s="160"/>
      <c r="I96" s="159">
        <f t="shared" ref="I96:I105" si="1">ROUND(E96*H96,2)</f>
        <v>0</v>
      </c>
      <c r="J96" s="160"/>
      <c r="K96" s="159">
        <f t="shared" ref="K96:K105" si="2">ROUND(E96*J96,2)</f>
        <v>0</v>
      </c>
      <c r="L96" s="159">
        <v>15</v>
      </c>
      <c r="M96" s="159">
        <f t="shared" ref="M96:M105" si="3">G96*(1+L96/100)</f>
        <v>0</v>
      </c>
      <c r="N96" s="159">
        <v>0</v>
      </c>
      <c r="O96" s="159">
        <f t="shared" ref="O96:O105" si="4">ROUND(E96*N96,2)</f>
        <v>0</v>
      </c>
      <c r="P96" s="159">
        <v>0</v>
      </c>
      <c r="Q96" s="159">
        <f t="shared" ref="Q96:Q105" si="5">ROUND(E96*P96,2)</f>
        <v>0</v>
      </c>
      <c r="R96" s="159"/>
      <c r="S96" s="159" t="s">
        <v>169</v>
      </c>
      <c r="T96" s="159" t="s">
        <v>170</v>
      </c>
      <c r="U96" s="159">
        <v>0</v>
      </c>
      <c r="V96" s="159">
        <f t="shared" ref="V96:V105" si="6">ROUND(E96*U96,2)</f>
        <v>0</v>
      </c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186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ht="33.75" outlineLevel="1" x14ac:dyDescent="0.2">
      <c r="A97" s="176">
        <v>40</v>
      </c>
      <c r="B97" s="177" t="s">
        <v>890</v>
      </c>
      <c r="C97" s="184" t="s">
        <v>891</v>
      </c>
      <c r="D97" s="178" t="s">
        <v>191</v>
      </c>
      <c r="E97" s="179">
        <v>0.89</v>
      </c>
      <c r="F97" s="180"/>
      <c r="G97" s="181">
        <f t="shared" si="0"/>
        <v>0</v>
      </c>
      <c r="H97" s="160"/>
      <c r="I97" s="159">
        <f t="shared" si="1"/>
        <v>0</v>
      </c>
      <c r="J97" s="160"/>
      <c r="K97" s="159">
        <f t="shared" si="2"/>
        <v>0</v>
      </c>
      <c r="L97" s="159">
        <v>15</v>
      </c>
      <c r="M97" s="159">
        <f t="shared" si="3"/>
        <v>0</v>
      </c>
      <c r="N97" s="159">
        <v>0</v>
      </c>
      <c r="O97" s="159">
        <f t="shared" si="4"/>
        <v>0</v>
      </c>
      <c r="P97" s="159">
        <v>0</v>
      </c>
      <c r="Q97" s="159">
        <f t="shared" si="5"/>
        <v>0</v>
      </c>
      <c r="R97" s="159"/>
      <c r="S97" s="159" t="s">
        <v>169</v>
      </c>
      <c r="T97" s="159" t="s">
        <v>170</v>
      </c>
      <c r="U97" s="159">
        <v>0</v>
      </c>
      <c r="V97" s="159">
        <f t="shared" si="6"/>
        <v>0</v>
      </c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186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33.75" outlineLevel="1" x14ac:dyDescent="0.2">
      <c r="A98" s="176">
        <v>41</v>
      </c>
      <c r="B98" s="177" t="s">
        <v>892</v>
      </c>
      <c r="C98" s="184" t="s">
        <v>893</v>
      </c>
      <c r="D98" s="178" t="s">
        <v>191</v>
      </c>
      <c r="E98" s="179">
        <v>0.51</v>
      </c>
      <c r="F98" s="180"/>
      <c r="G98" s="181">
        <f t="shared" si="0"/>
        <v>0</v>
      </c>
      <c r="H98" s="160"/>
      <c r="I98" s="159">
        <f t="shared" si="1"/>
        <v>0</v>
      </c>
      <c r="J98" s="160"/>
      <c r="K98" s="159">
        <f t="shared" si="2"/>
        <v>0</v>
      </c>
      <c r="L98" s="159">
        <v>15</v>
      </c>
      <c r="M98" s="159">
        <f t="shared" si="3"/>
        <v>0</v>
      </c>
      <c r="N98" s="159">
        <v>0</v>
      </c>
      <c r="O98" s="159">
        <f t="shared" si="4"/>
        <v>0</v>
      </c>
      <c r="P98" s="159">
        <v>0</v>
      </c>
      <c r="Q98" s="159">
        <f t="shared" si="5"/>
        <v>0</v>
      </c>
      <c r="R98" s="159"/>
      <c r="S98" s="159" t="s">
        <v>169</v>
      </c>
      <c r="T98" s="159" t="s">
        <v>170</v>
      </c>
      <c r="U98" s="159">
        <v>0</v>
      </c>
      <c r="V98" s="159">
        <f t="shared" si="6"/>
        <v>0</v>
      </c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186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33.75" outlineLevel="1" x14ac:dyDescent="0.2">
      <c r="A99" s="176">
        <v>42</v>
      </c>
      <c r="B99" s="177" t="s">
        <v>894</v>
      </c>
      <c r="C99" s="184" t="s">
        <v>895</v>
      </c>
      <c r="D99" s="178" t="s">
        <v>191</v>
      </c>
      <c r="E99" s="179">
        <v>1.18</v>
      </c>
      <c r="F99" s="180"/>
      <c r="G99" s="181">
        <f t="shared" si="0"/>
        <v>0</v>
      </c>
      <c r="H99" s="160"/>
      <c r="I99" s="159">
        <f t="shared" si="1"/>
        <v>0</v>
      </c>
      <c r="J99" s="160"/>
      <c r="K99" s="159">
        <f t="shared" si="2"/>
        <v>0</v>
      </c>
      <c r="L99" s="159">
        <v>15</v>
      </c>
      <c r="M99" s="159">
        <f t="shared" si="3"/>
        <v>0</v>
      </c>
      <c r="N99" s="159">
        <v>0</v>
      </c>
      <c r="O99" s="159">
        <f t="shared" si="4"/>
        <v>0</v>
      </c>
      <c r="P99" s="159">
        <v>0</v>
      </c>
      <c r="Q99" s="159">
        <f t="shared" si="5"/>
        <v>0</v>
      </c>
      <c r="R99" s="159"/>
      <c r="S99" s="159" t="s">
        <v>169</v>
      </c>
      <c r="T99" s="159" t="s">
        <v>170</v>
      </c>
      <c r="U99" s="159">
        <v>0</v>
      </c>
      <c r="V99" s="159">
        <f t="shared" si="6"/>
        <v>0</v>
      </c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186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33.75" outlineLevel="1" x14ac:dyDescent="0.2">
      <c r="A100" s="176">
        <v>43</v>
      </c>
      <c r="B100" s="177" t="s">
        <v>896</v>
      </c>
      <c r="C100" s="184" t="s">
        <v>897</v>
      </c>
      <c r="D100" s="178" t="s">
        <v>191</v>
      </c>
      <c r="E100" s="179">
        <v>1.18</v>
      </c>
      <c r="F100" s="180"/>
      <c r="G100" s="181">
        <f t="shared" si="0"/>
        <v>0</v>
      </c>
      <c r="H100" s="160"/>
      <c r="I100" s="159">
        <f t="shared" si="1"/>
        <v>0</v>
      </c>
      <c r="J100" s="160"/>
      <c r="K100" s="159">
        <f t="shared" si="2"/>
        <v>0</v>
      </c>
      <c r="L100" s="159">
        <v>15</v>
      </c>
      <c r="M100" s="159">
        <f t="shared" si="3"/>
        <v>0</v>
      </c>
      <c r="N100" s="159">
        <v>0</v>
      </c>
      <c r="O100" s="159">
        <f t="shared" si="4"/>
        <v>0</v>
      </c>
      <c r="P100" s="159">
        <v>0</v>
      </c>
      <c r="Q100" s="159">
        <f t="shared" si="5"/>
        <v>0</v>
      </c>
      <c r="R100" s="159"/>
      <c r="S100" s="159" t="s">
        <v>169</v>
      </c>
      <c r="T100" s="159" t="s">
        <v>170</v>
      </c>
      <c r="U100" s="159">
        <v>0</v>
      </c>
      <c r="V100" s="159">
        <f t="shared" si="6"/>
        <v>0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186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76">
        <v>44</v>
      </c>
      <c r="B101" s="177" t="s">
        <v>898</v>
      </c>
      <c r="C101" s="184" t="s">
        <v>899</v>
      </c>
      <c r="D101" s="178" t="s">
        <v>168</v>
      </c>
      <c r="E101" s="179">
        <v>1</v>
      </c>
      <c r="F101" s="180"/>
      <c r="G101" s="181">
        <f t="shared" si="0"/>
        <v>0</v>
      </c>
      <c r="H101" s="160"/>
      <c r="I101" s="159">
        <f t="shared" si="1"/>
        <v>0</v>
      </c>
      <c r="J101" s="160"/>
      <c r="K101" s="159">
        <f t="shared" si="2"/>
        <v>0</v>
      </c>
      <c r="L101" s="159">
        <v>15</v>
      </c>
      <c r="M101" s="159">
        <f t="shared" si="3"/>
        <v>0</v>
      </c>
      <c r="N101" s="159">
        <v>0</v>
      </c>
      <c r="O101" s="159">
        <f t="shared" si="4"/>
        <v>0</v>
      </c>
      <c r="P101" s="159">
        <v>0</v>
      </c>
      <c r="Q101" s="159">
        <f t="shared" si="5"/>
        <v>0</v>
      </c>
      <c r="R101" s="159"/>
      <c r="S101" s="159" t="s">
        <v>169</v>
      </c>
      <c r="T101" s="159" t="s">
        <v>170</v>
      </c>
      <c r="U101" s="159">
        <v>0</v>
      </c>
      <c r="V101" s="159">
        <f t="shared" si="6"/>
        <v>0</v>
      </c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186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76">
        <v>45</v>
      </c>
      <c r="B102" s="177" t="s">
        <v>900</v>
      </c>
      <c r="C102" s="184" t="s">
        <v>901</v>
      </c>
      <c r="D102" s="178" t="s">
        <v>168</v>
      </c>
      <c r="E102" s="179">
        <v>1</v>
      </c>
      <c r="F102" s="180"/>
      <c r="G102" s="181">
        <f t="shared" si="0"/>
        <v>0</v>
      </c>
      <c r="H102" s="160"/>
      <c r="I102" s="159">
        <f t="shared" si="1"/>
        <v>0</v>
      </c>
      <c r="J102" s="160"/>
      <c r="K102" s="159">
        <f t="shared" si="2"/>
        <v>0</v>
      </c>
      <c r="L102" s="159">
        <v>15</v>
      </c>
      <c r="M102" s="159">
        <f t="shared" si="3"/>
        <v>0</v>
      </c>
      <c r="N102" s="159">
        <v>0</v>
      </c>
      <c r="O102" s="159">
        <f t="shared" si="4"/>
        <v>0</v>
      </c>
      <c r="P102" s="159">
        <v>0</v>
      </c>
      <c r="Q102" s="159">
        <f t="shared" si="5"/>
        <v>0</v>
      </c>
      <c r="R102" s="159"/>
      <c r="S102" s="159" t="s">
        <v>169</v>
      </c>
      <c r="T102" s="159" t="s">
        <v>170</v>
      </c>
      <c r="U102" s="159">
        <v>0</v>
      </c>
      <c r="V102" s="159">
        <f t="shared" si="6"/>
        <v>0</v>
      </c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186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76">
        <v>46</v>
      </c>
      <c r="B103" s="177" t="s">
        <v>902</v>
      </c>
      <c r="C103" s="184" t="s">
        <v>903</v>
      </c>
      <c r="D103" s="178" t="s">
        <v>168</v>
      </c>
      <c r="E103" s="179">
        <v>1</v>
      </c>
      <c r="F103" s="180"/>
      <c r="G103" s="181">
        <f t="shared" si="0"/>
        <v>0</v>
      </c>
      <c r="H103" s="160"/>
      <c r="I103" s="159">
        <f t="shared" si="1"/>
        <v>0</v>
      </c>
      <c r="J103" s="160"/>
      <c r="K103" s="159">
        <f t="shared" si="2"/>
        <v>0</v>
      </c>
      <c r="L103" s="159">
        <v>15</v>
      </c>
      <c r="M103" s="159">
        <f t="shared" si="3"/>
        <v>0</v>
      </c>
      <c r="N103" s="159">
        <v>0</v>
      </c>
      <c r="O103" s="159">
        <f t="shared" si="4"/>
        <v>0</v>
      </c>
      <c r="P103" s="159">
        <v>0</v>
      </c>
      <c r="Q103" s="159">
        <f t="shared" si="5"/>
        <v>0</v>
      </c>
      <c r="R103" s="159"/>
      <c r="S103" s="159" t="s">
        <v>169</v>
      </c>
      <c r="T103" s="159" t="s">
        <v>170</v>
      </c>
      <c r="U103" s="159">
        <v>0</v>
      </c>
      <c r="V103" s="159">
        <f t="shared" si="6"/>
        <v>0</v>
      </c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186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1" x14ac:dyDescent="0.2">
      <c r="A104" s="176">
        <v>47</v>
      </c>
      <c r="B104" s="177" t="s">
        <v>904</v>
      </c>
      <c r="C104" s="184" t="s">
        <v>905</v>
      </c>
      <c r="D104" s="178" t="s">
        <v>168</v>
      </c>
      <c r="E104" s="179">
        <v>2</v>
      </c>
      <c r="F104" s="180"/>
      <c r="G104" s="181">
        <f t="shared" si="0"/>
        <v>0</v>
      </c>
      <c r="H104" s="160"/>
      <c r="I104" s="159">
        <f t="shared" si="1"/>
        <v>0</v>
      </c>
      <c r="J104" s="160"/>
      <c r="K104" s="159">
        <f t="shared" si="2"/>
        <v>0</v>
      </c>
      <c r="L104" s="159">
        <v>15</v>
      </c>
      <c r="M104" s="159">
        <f t="shared" si="3"/>
        <v>0</v>
      </c>
      <c r="N104" s="159">
        <v>0</v>
      </c>
      <c r="O104" s="159">
        <f t="shared" si="4"/>
        <v>0</v>
      </c>
      <c r="P104" s="159">
        <v>0</v>
      </c>
      <c r="Q104" s="159">
        <f t="shared" si="5"/>
        <v>0</v>
      </c>
      <c r="R104" s="159"/>
      <c r="S104" s="159" t="s">
        <v>169</v>
      </c>
      <c r="T104" s="159" t="s">
        <v>170</v>
      </c>
      <c r="U104" s="159">
        <v>0</v>
      </c>
      <c r="V104" s="159">
        <f t="shared" si="6"/>
        <v>0</v>
      </c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186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6">
        <v>48</v>
      </c>
      <c r="B105" s="177" t="s">
        <v>577</v>
      </c>
      <c r="C105" s="184" t="s">
        <v>578</v>
      </c>
      <c r="D105" s="178" t="s">
        <v>0</v>
      </c>
      <c r="E105" s="179">
        <v>421.99549999999999</v>
      </c>
      <c r="F105" s="180"/>
      <c r="G105" s="181">
        <f t="shared" si="0"/>
        <v>0</v>
      </c>
      <c r="H105" s="160"/>
      <c r="I105" s="159">
        <f t="shared" si="1"/>
        <v>0</v>
      </c>
      <c r="J105" s="160"/>
      <c r="K105" s="159">
        <f t="shared" si="2"/>
        <v>0</v>
      </c>
      <c r="L105" s="159">
        <v>15</v>
      </c>
      <c r="M105" s="159">
        <f t="shared" si="3"/>
        <v>0</v>
      </c>
      <c r="N105" s="159">
        <v>0</v>
      </c>
      <c r="O105" s="159">
        <f t="shared" si="4"/>
        <v>0</v>
      </c>
      <c r="P105" s="159">
        <v>0</v>
      </c>
      <c r="Q105" s="159">
        <f t="shared" si="5"/>
        <v>0</v>
      </c>
      <c r="R105" s="159"/>
      <c r="S105" s="159" t="s">
        <v>169</v>
      </c>
      <c r="T105" s="159" t="s">
        <v>170</v>
      </c>
      <c r="U105" s="159">
        <v>0</v>
      </c>
      <c r="V105" s="159">
        <f t="shared" si="6"/>
        <v>0</v>
      </c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296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64" t="s">
        <v>164</v>
      </c>
      <c r="B106" s="165" t="s">
        <v>117</v>
      </c>
      <c r="C106" s="183" t="s">
        <v>118</v>
      </c>
      <c r="D106" s="166"/>
      <c r="E106" s="167"/>
      <c r="F106" s="168"/>
      <c r="G106" s="169">
        <f>SUMIF(AG107:AG125,"&lt;&gt;NOR",G107:G125)</f>
        <v>0</v>
      </c>
      <c r="H106" s="163"/>
      <c r="I106" s="163">
        <f>SUM(I107:I125)</f>
        <v>0</v>
      </c>
      <c r="J106" s="163"/>
      <c r="K106" s="163">
        <f>SUM(K107:K125)</f>
        <v>0</v>
      </c>
      <c r="L106" s="163"/>
      <c r="M106" s="163">
        <f>SUM(M107:M125)</f>
        <v>0</v>
      </c>
      <c r="N106" s="163"/>
      <c r="O106" s="163">
        <f>SUM(O107:O125)</f>
        <v>0</v>
      </c>
      <c r="P106" s="163"/>
      <c r="Q106" s="163">
        <f>SUM(Q107:Q125)</f>
        <v>0</v>
      </c>
      <c r="R106" s="163"/>
      <c r="S106" s="163"/>
      <c r="T106" s="163"/>
      <c r="U106" s="163"/>
      <c r="V106" s="163">
        <f>SUM(V107:V125)</f>
        <v>0</v>
      </c>
      <c r="W106" s="163"/>
      <c r="AG106" t="s">
        <v>165</v>
      </c>
    </row>
    <row r="107" spans="1:60" ht="22.5" outlineLevel="1" x14ac:dyDescent="0.2">
      <c r="A107" s="170">
        <v>49</v>
      </c>
      <c r="B107" s="171" t="s">
        <v>906</v>
      </c>
      <c r="C107" s="185" t="s">
        <v>907</v>
      </c>
      <c r="D107" s="172" t="s">
        <v>179</v>
      </c>
      <c r="E107" s="173">
        <v>48.583500000000001</v>
      </c>
      <c r="F107" s="174"/>
      <c r="G107" s="175">
        <f>ROUND(E107*F107,2)</f>
        <v>0</v>
      </c>
      <c r="H107" s="160"/>
      <c r="I107" s="159">
        <f>ROUND(E107*H107,2)</f>
        <v>0</v>
      </c>
      <c r="J107" s="160"/>
      <c r="K107" s="159">
        <f>ROUND(E107*J107,2)</f>
        <v>0</v>
      </c>
      <c r="L107" s="159">
        <v>15</v>
      </c>
      <c r="M107" s="159">
        <f>G107*(1+L107/100)</f>
        <v>0</v>
      </c>
      <c r="N107" s="159">
        <v>1.0000000000000001E-5</v>
      </c>
      <c r="O107" s="159">
        <f>ROUND(E107*N107,2)</f>
        <v>0</v>
      </c>
      <c r="P107" s="159">
        <v>0</v>
      </c>
      <c r="Q107" s="159">
        <f>ROUND(E107*P107,2)</f>
        <v>0</v>
      </c>
      <c r="R107" s="159"/>
      <c r="S107" s="159" t="s">
        <v>169</v>
      </c>
      <c r="T107" s="159" t="s">
        <v>170</v>
      </c>
      <c r="U107" s="159">
        <v>0</v>
      </c>
      <c r="V107" s="159">
        <f>ROUND(E107*U107,2)</f>
        <v>0</v>
      </c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296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86" t="s">
        <v>908</v>
      </c>
      <c r="D108" s="161"/>
      <c r="E108" s="162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176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186" t="s">
        <v>909</v>
      </c>
      <c r="D109" s="161"/>
      <c r="E109" s="162">
        <v>25.89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176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86" t="s">
        <v>910</v>
      </c>
      <c r="D110" s="161"/>
      <c r="E110" s="162">
        <v>10.8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176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186" t="s">
        <v>911</v>
      </c>
      <c r="D111" s="161"/>
      <c r="E111" s="162">
        <v>10.8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176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86" t="s">
        <v>912</v>
      </c>
      <c r="D112" s="161"/>
      <c r="E112" s="162">
        <v>1.0900000000000001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176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70">
        <v>50</v>
      </c>
      <c r="B113" s="171" t="s">
        <v>913</v>
      </c>
      <c r="C113" s="185" t="s">
        <v>914</v>
      </c>
      <c r="D113" s="172" t="s">
        <v>179</v>
      </c>
      <c r="E113" s="173">
        <v>48.583500000000001</v>
      </c>
      <c r="F113" s="174"/>
      <c r="G113" s="175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15</v>
      </c>
      <c r="M113" s="159">
        <f>G113*(1+L113/100)</f>
        <v>0</v>
      </c>
      <c r="N113" s="159">
        <v>0</v>
      </c>
      <c r="O113" s="159">
        <f>ROUND(E113*N113,2)</f>
        <v>0</v>
      </c>
      <c r="P113" s="159">
        <v>0</v>
      </c>
      <c r="Q113" s="159">
        <f>ROUND(E113*P113,2)</f>
        <v>0</v>
      </c>
      <c r="R113" s="159"/>
      <c r="S113" s="159" t="s">
        <v>169</v>
      </c>
      <c r="T113" s="159" t="s">
        <v>170</v>
      </c>
      <c r="U113" s="159">
        <v>0</v>
      </c>
      <c r="V113" s="159">
        <f>ROUND(E113*U113,2)</f>
        <v>0</v>
      </c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296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86" t="s">
        <v>908</v>
      </c>
      <c r="D114" s="161"/>
      <c r="E114" s="162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176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86" t="s">
        <v>909</v>
      </c>
      <c r="D115" s="161"/>
      <c r="E115" s="162">
        <v>25.89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176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86" t="s">
        <v>910</v>
      </c>
      <c r="D116" s="161"/>
      <c r="E116" s="162">
        <v>10.8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176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86" t="s">
        <v>911</v>
      </c>
      <c r="D117" s="161"/>
      <c r="E117" s="162">
        <v>10.8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176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86" t="s">
        <v>912</v>
      </c>
      <c r="D118" s="161"/>
      <c r="E118" s="162">
        <v>1.0900000000000001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176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76">
        <v>51</v>
      </c>
      <c r="B119" s="177" t="s">
        <v>915</v>
      </c>
      <c r="C119" s="184" t="s">
        <v>916</v>
      </c>
      <c r="D119" s="178" t="s">
        <v>179</v>
      </c>
      <c r="E119" s="179">
        <v>48.583500000000001</v>
      </c>
      <c r="F119" s="180"/>
      <c r="G119" s="181">
        <f>ROUND(E119*F119,2)</f>
        <v>0</v>
      </c>
      <c r="H119" s="160"/>
      <c r="I119" s="159">
        <f>ROUND(E119*H119,2)</f>
        <v>0</v>
      </c>
      <c r="J119" s="160"/>
      <c r="K119" s="159">
        <f>ROUND(E119*J119,2)</f>
        <v>0</v>
      </c>
      <c r="L119" s="159">
        <v>15</v>
      </c>
      <c r="M119" s="159">
        <f>G119*(1+L119/100)</f>
        <v>0</v>
      </c>
      <c r="N119" s="159">
        <v>8.0000000000000007E-5</v>
      </c>
      <c r="O119" s="159">
        <f>ROUND(E119*N119,2)</f>
        <v>0</v>
      </c>
      <c r="P119" s="159">
        <v>0</v>
      </c>
      <c r="Q119" s="159">
        <f>ROUND(E119*P119,2)</f>
        <v>0</v>
      </c>
      <c r="R119" s="159"/>
      <c r="S119" s="159" t="s">
        <v>169</v>
      </c>
      <c r="T119" s="159" t="s">
        <v>170</v>
      </c>
      <c r="U119" s="159">
        <v>0</v>
      </c>
      <c r="V119" s="159">
        <f>ROUND(E119*U119,2)</f>
        <v>0</v>
      </c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296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0">
        <v>52</v>
      </c>
      <c r="B120" s="171" t="s">
        <v>917</v>
      </c>
      <c r="C120" s="185" t="s">
        <v>918</v>
      </c>
      <c r="D120" s="172" t="s">
        <v>179</v>
      </c>
      <c r="E120" s="173">
        <v>48.583500000000001</v>
      </c>
      <c r="F120" s="174"/>
      <c r="G120" s="175">
        <f>ROUND(E120*F120,2)</f>
        <v>0</v>
      </c>
      <c r="H120" s="160"/>
      <c r="I120" s="159">
        <f>ROUND(E120*H120,2)</f>
        <v>0</v>
      </c>
      <c r="J120" s="160"/>
      <c r="K120" s="159">
        <f>ROUND(E120*J120,2)</f>
        <v>0</v>
      </c>
      <c r="L120" s="159">
        <v>15</v>
      </c>
      <c r="M120" s="159">
        <f>G120*(1+L120/100)</f>
        <v>0</v>
      </c>
      <c r="N120" s="159">
        <v>6.9999999999999994E-5</v>
      </c>
      <c r="O120" s="159">
        <f>ROUND(E120*N120,2)</f>
        <v>0</v>
      </c>
      <c r="P120" s="159">
        <v>0</v>
      </c>
      <c r="Q120" s="159">
        <f>ROUND(E120*P120,2)</f>
        <v>0</v>
      </c>
      <c r="R120" s="159"/>
      <c r="S120" s="159" t="s">
        <v>169</v>
      </c>
      <c r="T120" s="159" t="s">
        <v>170</v>
      </c>
      <c r="U120" s="159">
        <v>0</v>
      </c>
      <c r="V120" s="159">
        <f>ROUND(E120*U120,2)</f>
        <v>0</v>
      </c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296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86" t="s">
        <v>908</v>
      </c>
      <c r="D121" s="161"/>
      <c r="E121" s="162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176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86" t="s">
        <v>909</v>
      </c>
      <c r="D122" s="161"/>
      <c r="E122" s="162">
        <v>25.89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176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86" t="s">
        <v>910</v>
      </c>
      <c r="D123" s="161"/>
      <c r="E123" s="162">
        <v>10.8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176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186" t="s">
        <v>911</v>
      </c>
      <c r="D124" s="161"/>
      <c r="E124" s="162">
        <v>10.8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176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86" t="s">
        <v>912</v>
      </c>
      <c r="D125" s="161"/>
      <c r="E125" s="162">
        <v>1.0900000000000001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176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x14ac:dyDescent="0.2">
      <c r="A126" s="164" t="s">
        <v>164</v>
      </c>
      <c r="B126" s="165" t="s">
        <v>119</v>
      </c>
      <c r="C126" s="183" t="s">
        <v>120</v>
      </c>
      <c r="D126" s="166"/>
      <c r="E126" s="167"/>
      <c r="F126" s="168"/>
      <c r="G126" s="169">
        <f>SUMIF(AG127:AG136,"&lt;&gt;NOR",G127:G136)</f>
        <v>0</v>
      </c>
      <c r="H126" s="163"/>
      <c r="I126" s="163">
        <f>SUM(I127:I136)</f>
        <v>0</v>
      </c>
      <c r="J126" s="163"/>
      <c r="K126" s="163">
        <f>SUM(K127:K136)</f>
        <v>0</v>
      </c>
      <c r="L126" s="163"/>
      <c r="M126" s="163">
        <f>SUM(M127:M136)</f>
        <v>0</v>
      </c>
      <c r="N126" s="163"/>
      <c r="O126" s="163">
        <f>SUM(O127:O136)</f>
        <v>0</v>
      </c>
      <c r="P126" s="163"/>
      <c r="Q126" s="163">
        <f>SUM(Q127:Q136)</f>
        <v>0</v>
      </c>
      <c r="R126" s="163"/>
      <c r="S126" s="163"/>
      <c r="T126" s="163"/>
      <c r="U126" s="163"/>
      <c r="V126" s="163">
        <f>SUM(V127:V136)</f>
        <v>0</v>
      </c>
      <c r="W126" s="163"/>
      <c r="AG126" t="s">
        <v>165</v>
      </c>
    </row>
    <row r="127" spans="1:60" outlineLevel="1" x14ac:dyDescent="0.2">
      <c r="A127" s="170">
        <v>53</v>
      </c>
      <c r="B127" s="171" t="s">
        <v>919</v>
      </c>
      <c r="C127" s="185" t="s">
        <v>920</v>
      </c>
      <c r="D127" s="172" t="s">
        <v>179</v>
      </c>
      <c r="E127" s="173">
        <v>137.83840000000001</v>
      </c>
      <c r="F127" s="174"/>
      <c r="G127" s="175">
        <f>ROUND(E127*F127,2)</f>
        <v>0</v>
      </c>
      <c r="H127" s="160"/>
      <c r="I127" s="159">
        <f>ROUND(E127*H127,2)</f>
        <v>0</v>
      </c>
      <c r="J127" s="160"/>
      <c r="K127" s="159">
        <f>ROUND(E127*J127,2)</f>
        <v>0</v>
      </c>
      <c r="L127" s="159">
        <v>15</v>
      </c>
      <c r="M127" s="159">
        <f>G127*(1+L127/100)</f>
        <v>0</v>
      </c>
      <c r="N127" s="159">
        <v>0</v>
      </c>
      <c r="O127" s="159">
        <f>ROUND(E127*N127,2)</f>
        <v>0</v>
      </c>
      <c r="P127" s="159">
        <v>0</v>
      </c>
      <c r="Q127" s="159">
        <f>ROUND(E127*P127,2)</f>
        <v>0</v>
      </c>
      <c r="R127" s="159"/>
      <c r="S127" s="159" t="s">
        <v>169</v>
      </c>
      <c r="T127" s="159" t="s">
        <v>170</v>
      </c>
      <c r="U127" s="159">
        <v>0</v>
      </c>
      <c r="V127" s="159">
        <f>ROUND(E127*U127,2)</f>
        <v>0</v>
      </c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296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86" t="s">
        <v>921</v>
      </c>
      <c r="D128" s="161"/>
      <c r="E128" s="162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176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2.5" outlineLevel="1" x14ac:dyDescent="0.2">
      <c r="A129" s="157"/>
      <c r="B129" s="158"/>
      <c r="C129" s="186" t="s">
        <v>868</v>
      </c>
      <c r="D129" s="161"/>
      <c r="E129" s="162">
        <v>45.26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176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86" t="s">
        <v>869</v>
      </c>
      <c r="D130" s="161"/>
      <c r="E130" s="162">
        <v>49.38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176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7"/>
      <c r="B131" s="158"/>
      <c r="C131" s="186" t="s">
        <v>922</v>
      </c>
      <c r="D131" s="161"/>
      <c r="E131" s="162">
        <v>43.2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176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22.5" outlineLevel="1" x14ac:dyDescent="0.2">
      <c r="A132" s="170">
        <v>54</v>
      </c>
      <c r="B132" s="171" t="s">
        <v>923</v>
      </c>
      <c r="C132" s="185" t="s">
        <v>924</v>
      </c>
      <c r="D132" s="172" t="s">
        <v>179</v>
      </c>
      <c r="E132" s="173">
        <v>137.83840000000001</v>
      </c>
      <c r="F132" s="174"/>
      <c r="G132" s="175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15</v>
      </c>
      <c r="M132" s="159">
        <f>G132*(1+L132/100)</f>
        <v>0</v>
      </c>
      <c r="N132" s="159">
        <v>0</v>
      </c>
      <c r="O132" s="159">
        <f>ROUND(E132*N132,2)</f>
        <v>0</v>
      </c>
      <c r="P132" s="159">
        <v>0</v>
      </c>
      <c r="Q132" s="159">
        <f>ROUND(E132*P132,2)</f>
        <v>0</v>
      </c>
      <c r="R132" s="159"/>
      <c r="S132" s="159" t="s">
        <v>169</v>
      </c>
      <c r="T132" s="159" t="s">
        <v>170</v>
      </c>
      <c r="U132" s="159">
        <v>0</v>
      </c>
      <c r="V132" s="159">
        <f>ROUND(E132*U132,2)</f>
        <v>0</v>
      </c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296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186" t="s">
        <v>921</v>
      </c>
      <c r="D133" s="161"/>
      <c r="E133" s="162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176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ht="22.5" outlineLevel="1" x14ac:dyDescent="0.2">
      <c r="A134" s="157"/>
      <c r="B134" s="158"/>
      <c r="C134" s="186" t="s">
        <v>868</v>
      </c>
      <c r="D134" s="161"/>
      <c r="E134" s="162">
        <v>45.26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176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/>
      <c r="B135" s="158"/>
      <c r="C135" s="186" t="s">
        <v>869</v>
      </c>
      <c r="D135" s="161"/>
      <c r="E135" s="162">
        <v>49.38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176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86" t="s">
        <v>922</v>
      </c>
      <c r="D136" s="161"/>
      <c r="E136" s="162">
        <v>43.2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176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x14ac:dyDescent="0.2">
      <c r="A137" s="164" t="s">
        <v>164</v>
      </c>
      <c r="B137" s="165" t="s">
        <v>121</v>
      </c>
      <c r="C137" s="183" t="s">
        <v>122</v>
      </c>
      <c r="D137" s="166"/>
      <c r="E137" s="167"/>
      <c r="F137" s="168"/>
      <c r="G137" s="169">
        <f>SUMIF(AG138:AG141,"&lt;&gt;NOR",G138:G141)</f>
        <v>0</v>
      </c>
      <c r="H137" s="163"/>
      <c r="I137" s="163">
        <f>SUM(I138:I141)</f>
        <v>0</v>
      </c>
      <c r="J137" s="163"/>
      <c r="K137" s="163">
        <f>SUM(K138:K141)</f>
        <v>0</v>
      </c>
      <c r="L137" s="163"/>
      <c r="M137" s="163">
        <f>SUM(M138:M141)</f>
        <v>0</v>
      </c>
      <c r="N137" s="163"/>
      <c r="O137" s="163">
        <f>SUM(O138:O141)</f>
        <v>0</v>
      </c>
      <c r="P137" s="163"/>
      <c r="Q137" s="163">
        <f>SUM(Q138:Q141)</f>
        <v>0</v>
      </c>
      <c r="R137" s="163"/>
      <c r="S137" s="163"/>
      <c r="T137" s="163"/>
      <c r="U137" s="163"/>
      <c r="V137" s="163">
        <f>SUM(V138:V141)</f>
        <v>0</v>
      </c>
      <c r="W137" s="163"/>
      <c r="AG137" t="s">
        <v>165</v>
      </c>
    </row>
    <row r="138" spans="1:60" outlineLevel="1" x14ac:dyDescent="0.2">
      <c r="A138" s="176">
        <v>55</v>
      </c>
      <c r="B138" s="177" t="s">
        <v>925</v>
      </c>
      <c r="C138" s="184" t="s">
        <v>926</v>
      </c>
      <c r="D138" s="178" t="s">
        <v>927</v>
      </c>
      <c r="E138" s="179">
        <v>1</v>
      </c>
      <c r="F138" s="180"/>
      <c r="G138" s="181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15</v>
      </c>
      <c r="M138" s="159">
        <f>G138*(1+L138/100)</f>
        <v>0</v>
      </c>
      <c r="N138" s="159">
        <v>0</v>
      </c>
      <c r="O138" s="159">
        <f>ROUND(E138*N138,2)</f>
        <v>0</v>
      </c>
      <c r="P138" s="159">
        <v>0</v>
      </c>
      <c r="Q138" s="159">
        <f>ROUND(E138*P138,2)</f>
        <v>0</v>
      </c>
      <c r="R138" s="159"/>
      <c r="S138" s="159" t="s">
        <v>169</v>
      </c>
      <c r="T138" s="159" t="s">
        <v>170</v>
      </c>
      <c r="U138" s="159">
        <v>0</v>
      </c>
      <c r="V138" s="159">
        <f>ROUND(E138*U138,2)</f>
        <v>0</v>
      </c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928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76">
        <v>56</v>
      </c>
      <c r="B139" s="177" t="s">
        <v>929</v>
      </c>
      <c r="C139" s="184" t="s">
        <v>930</v>
      </c>
      <c r="D139" s="178" t="s">
        <v>927</v>
      </c>
      <c r="E139" s="179">
        <v>1</v>
      </c>
      <c r="F139" s="180"/>
      <c r="G139" s="181">
        <f>ROUND(E139*F139,2)</f>
        <v>0</v>
      </c>
      <c r="H139" s="160"/>
      <c r="I139" s="159">
        <f>ROUND(E139*H139,2)</f>
        <v>0</v>
      </c>
      <c r="J139" s="160"/>
      <c r="K139" s="159">
        <f>ROUND(E139*J139,2)</f>
        <v>0</v>
      </c>
      <c r="L139" s="159">
        <v>15</v>
      </c>
      <c r="M139" s="159">
        <f>G139*(1+L139/100)</f>
        <v>0</v>
      </c>
      <c r="N139" s="159">
        <v>0</v>
      </c>
      <c r="O139" s="159">
        <f>ROUND(E139*N139,2)</f>
        <v>0</v>
      </c>
      <c r="P139" s="159">
        <v>0</v>
      </c>
      <c r="Q139" s="159">
        <f>ROUND(E139*P139,2)</f>
        <v>0</v>
      </c>
      <c r="R139" s="159"/>
      <c r="S139" s="159" t="s">
        <v>169</v>
      </c>
      <c r="T139" s="159" t="s">
        <v>170</v>
      </c>
      <c r="U139" s="159">
        <v>0</v>
      </c>
      <c r="V139" s="159">
        <f>ROUND(E139*U139,2)</f>
        <v>0</v>
      </c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928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76">
        <v>57</v>
      </c>
      <c r="B140" s="177" t="s">
        <v>931</v>
      </c>
      <c r="C140" s="184" t="s">
        <v>932</v>
      </c>
      <c r="D140" s="178" t="s">
        <v>927</v>
      </c>
      <c r="E140" s="179">
        <v>1</v>
      </c>
      <c r="F140" s="180"/>
      <c r="G140" s="181">
        <f>ROUND(E140*F140,2)</f>
        <v>0</v>
      </c>
      <c r="H140" s="160"/>
      <c r="I140" s="159">
        <f>ROUND(E140*H140,2)</f>
        <v>0</v>
      </c>
      <c r="J140" s="160"/>
      <c r="K140" s="159">
        <f>ROUND(E140*J140,2)</f>
        <v>0</v>
      </c>
      <c r="L140" s="159">
        <v>15</v>
      </c>
      <c r="M140" s="159">
        <f>G140*(1+L140/100)</f>
        <v>0</v>
      </c>
      <c r="N140" s="159">
        <v>0</v>
      </c>
      <c r="O140" s="159">
        <f>ROUND(E140*N140,2)</f>
        <v>0</v>
      </c>
      <c r="P140" s="159">
        <v>0</v>
      </c>
      <c r="Q140" s="159">
        <f>ROUND(E140*P140,2)</f>
        <v>0</v>
      </c>
      <c r="R140" s="159"/>
      <c r="S140" s="159" t="s">
        <v>169</v>
      </c>
      <c r="T140" s="159" t="s">
        <v>170</v>
      </c>
      <c r="U140" s="159">
        <v>0</v>
      </c>
      <c r="V140" s="159">
        <f>ROUND(E140*U140,2)</f>
        <v>0</v>
      </c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661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76">
        <v>58</v>
      </c>
      <c r="B141" s="177" t="s">
        <v>933</v>
      </c>
      <c r="C141" s="184" t="s">
        <v>934</v>
      </c>
      <c r="D141" s="178" t="s">
        <v>927</v>
      </c>
      <c r="E141" s="179">
        <v>1</v>
      </c>
      <c r="F141" s="180"/>
      <c r="G141" s="181">
        <f>ROUND(E141*F141,2)</f>
        <v>0</v>
      </c>
      <c r="H141" s="160"/>
      <c r="I141" s="159">
        <f>ROUND(E141*H141,2)</f>
        <v>0</v>
      </c>
      <c r="J141" s="160"/>
      <c r="K141" s="159">
        <f>ROUND(E141*J141,2)</f>
        <v>0</v>
      </c>
      <c r="L141" s="159">
        <v>15</v>
      </c>
      <c r="M141" s="159">
        <f>G141*(1+L141/100)</f>
        <v>0</v>
      </c>
      <c r="N141" s="159">
        <v>0</v>
      </c>
      <c r="O141" s="159">
        <f>ROUND(E141*N141,2)</f>
        <v>0</v>
      </c>
      <c r="P141" s="159">
        <v>0</v>
      </c>
      <c r="Q141" s="159">
        <f>ROUND(E141*P141,2)</f>
        <v>0</v>
      </c>
      <c r="R141" s="159"/>
      <c r="S141" s="159" t="s">
        <v>169</v>
      </c>
      <c r="T141" s="159" t="s">
        <v>170</v>
      </c>
      <c r="U141" s="159">
        <v>0</v>
      </c>
      <c r="V141" s="159">
        <f>ROUND(E141*U141,2)</f>
        <v>0</v>
      </c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928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x14ac:dyDescent="0.2">
      <c r="A142" s="164" t="s">
        <v>164</v>
      </c>
      <c r="B142" s="165" t="s">
        <v>135</v>
      </c>
      <c r="C142" s="183" t="s">
        <v>136</v>
      </c>
      <c r="D142" s="166"/>
      <c r="E142" s="167"/>
      <c r="F142" s="168"/>
      <c r="G142" s="169">
        <f>SUMIF(AG143:AG149,"&lt;&gt;NOR",G143:G149)</f>
        <v>0</v>
      </c>
      <c r="H142" s="163"/>
      <c r="I142" s="163">
        <f>SUM(I143:I149)</f>
        <v>0</v>
      </c>
      <c r="J142" s="163"/>
      <c r="K142" s="163">
        <f>SUM(K143:K149)</f>
        <v>0</v>
      </c>
      <c r="L142" s="163"/>
      <c r="M142" s="163">
        <f>SUM(M143:M149)</f>
        <v>0</v>
      </c>
      <c r="N142" s="163"/>
      <c r="O142" s="163">
        <f>SUM(O143:O149)</f>
        <v>0</v>
      </c>
      <c r="P142" s="163"/>
      <c r="Q142" s="163">
        <f>SUM(Q143:Q149)</f>
        <v>0</v>
      </c>
      <c r="R142" s="163"/>
      <c r="S142" s="163"/>
      <c r="T142" s="163"/>
      <c r="U142" s="163"/>
      <c r="V142" s="163">
        <f>SUM(V143:V149)</f>
        <v>0</v>
      </c>
      <c r="W142" s="163"/>
      <c r="AG142" t="s">
        <v>165</v>
      </c>
    </row>
    <row r="143" spans="1:60" outlineLevel="1" x14ac:dyDescent="0.2">
      <c r="A143" s="176">
        <v>59</v>
      </c>
      <c r="B143" s="177" t="s">
        <v>778</v>
      </c>
      <c r="C143" s="184" t="s">
        <v>779</v>
      </c>
      <c r="D143" s="178" t="s">
        <v>174</v>
      </c>
      <c r="E143" s="179">
        <v>23.7562</v>
      </c>
      <c r="F143" s="180"/>
      <c r="G143" s="181">
        <f t="shared" ref="G143:G149" si="7">ROUND(E143*F143,2)</f>
        <v>0</v>
      </c>
      <c r="H143" s="160"/>
      <c r="I143" s="159">
        <f t="shared" ref="I143:I149" si="8">ROUND(E143*H143,2)</f>
        <v>0</v>
      </c>
      <c r="J143" s="160"/>
      <c r="K143" s="159">
        <f t="shared" ref="K143:K149" si="9">ROUND(E143*J143,2)</f>
        <v>0</v>
      </c>
      <c r="L143" s="159">
        <v>15</v>
      </c>
      <c r="M143" s="159">
        <f t="shared" ref="M143:M149" si="10">G143*(1+L143/100)</f>
        <v>0</v>
      </c>
      <c r="N143" s="159">
        <v>0</v>
      </c>
      <c r="O143" s="159">
        <f t="shared" ref="O143:O149" si="11">ROUND(E143*N143,2)</f>
        <v>0</v>
      </c>
      <c r="P143" s="159">
        <v>0</v>
      </c>
      <c r="Q143" s="159">
        <f t="shared" ref="Q143:Q149" si="12">ROUND(E143*P143,2)</f>
        <v>0</v>
      </c>
      <c r="R143" s="159"/>
      <c r="S143" s="159" t="s">
        <v>169</v>
      </c>
      <c r="T143" s="159" t="s">
        <v>170</v>
      </c>
      <c r="U143" s="159">
        <v>0</v>
      </c>
      <c r="V143" s="159">
        <f t="shared" ref="V143:V149" si="13">ROUND(E143*U143,2)</f>
        <v>0</v>
      </c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661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6">
        <v>60</v>
      </c>
      <c r="B144" s="177" t="s">
        <v>780</v>
      </c>
      <c r="C144" s="184" t="s">
        <v>781</v>
      </c>
      <c r="D144" s="178" t="s">
        <v>174</v>
      </c>
      <c r="E144" s="179">
        <v>23.7562</v>
      </c>
      <c r="F144" s="180"/>
      <c r="G144" s="181">
        <f t="shared" si="7"/>
        <v>0</v>
      </c>
      <c r="H144" s="160"/>
      <c r="I144" s="159">
        <f t="shared" si="8"/>
        <v>0</v>
      </c>
      <c r="J144" s="160"/>
      <c r="K144" s="159">
        <f t="shared" si="9"/>
        <v>0</v>
      </c>
      <c r="L144" s="159">
        <v>15</v>
      </c>
      <c r="M144" s="159">
        <f t="shared" si="10"/>
        <v>0</v>
      </c>
      <c r="N144" s="159">
        <v>0</v>
      </c>
      <c r="O144" s="159">
        <f t="shared" si="11"/>
        <v>0</v>
      </c>
      <c r="P144" s="159">
        <v>0</v>
      </c>
      <c r="Q144" s="159">
        <f t="shared" si="12"/>
        <v>0</v>
      </c>
      <c r="R144" s="159"/>
      <c r="S144" s="159" t="s">
        <v>169</v>
      </c>
      <c r="T144" s="159" t="s">
        <v>170</v>
      </c>
      <c r="U144" s="159">
        <v>0</v>
      </c>
      <c r="V144" s="159">
        <f t="shared" si="13"/>
        <v>0</v>
      </c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661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76">
        <v>61</v>
      </c>
      <c r="B145" s="177" t="s">
        <v>782</v>
      </c>
      <c r="C145" s="184" t="s">
        <v>783</v>
      </c>
      <c r="D145" s="178" t="s">
        <v>174</v>
      </c>
      <c r="E145" s="179">
        <v>332.58670000000001</v>
      </c>
      <c r="F145" s="180"/>
      <c r="G145" s="181">
        <f t="shared" si="7"/>
        <v>0</v>
      </c>
      <c r="H145" s="160"/>
      <c r="I145" s="159">
        <f t="shared" si="8"/>
        <v>0</v>
      </c>
      <c r="J145" s="160"/>
      <c r="K145" s="159">
        <f t="shared" si="9"/>
        <v>0</v>
      </c>
      <c r="L145" s="159">
        <v>15</v>
      </c>
      <c r="M145" s="159">
        <f t="shared" si="10"/>
        <v>0</v>
      </c>
      <c r="N145" s="159">
        <v>0</v>
      </c>
      <c r="O145" s="159">
        <f t="shared" si="11"/>
        <v>0</v>
      </c>
      <c r="P145" s="159">
        <v>0</v>
      </c>
      <c r="Q145" s="159">
        <f t="shared" si="12"/>
        <v>0</v>
      </c>
      <c r="R145" s="159"/>
      <c r="S145" s="159" t="s">
        <v>169</v>
      </c>
      <c r="T145" s="159" t="s">
        <v>170</v>
      </c>
      <c r="U145" s="159">
        <v>0</v>
      </c>
      <c r="V145" s="159">
        <f t="shared" si="13"/>
        <v>0</v>
      </c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661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6">
        <v>62</v>
      </c>
      <c r="B146" s="177" t="s">
        <v>722</v>
      </c>
      <c r="C146" s="184" t="s">
        <v>723</v>
      </c>
      <c r="D146" s="178" t="s">
        <v>174</v>
      </c>
      <c r="E146" s="179">
        <v>23.7562</v>
      </c>
      <c r="F146" s="180"/>
      <c r="G146" s="181">
        <f t="shared" si="7"/>
        <v>0</v>
      </c>
      <c r="H146" s="160"/>
      <c r="I146" s="159">
        <f t="shared" si="8"/>
        <v>0</v>
      </c>
      <c r="J146" s="160"/>
      <c r="K146" s="159">
        <f t="shared" si="9"/>
        <v>0</v>
      </c>
      <c r="L146" s="159">
        <v>15</v>
      </c>
      <c r="M146" s="159">
        <f t="shared" si="10"/>
        <v>0</v>
      </c>
      <c r="N146" s="159">
        <v>0</v>
      </c>
      <c r="O146" s="159">
        <f t="shared" si="11"/>
        <v>0</v>
      </c>
      <c r="P146" s="159">
        <v>0</v>
      </c>
      <c r="Q146" s="159">
        <f t="shared" si="12"/>
        <v>0</v>
      </c>
      <c r="R146" s="159"/>
      <c r="S146" s="159" t="s">
        <v>169</v>
      </c>
      <c r="T146" s="159" t="s">
        <v>170</v>
      </c>
      <c r="U146" s="159">
        <v>0</v>
      </c>
      <c r="V146" s="159">
        <f t="shared" si="13"/>
        <v>0</v>
      </c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661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6">
        <v>63</v>
      </c>
      <c r="B147" s="177" t="s">
        <v>785</v>
      </c>
      <c r="C147" s="184" t="s">
        <v>786</v>
      </c>
      <c r="D147" s="178" t="s">
        <v>174</v>
      </c>
      <c r="E147" s="179">
        <v>190.0496</v>
      </c>
      <c r="F147" s="180"/>
      <c r="G147" s="181">
        <f t="shared" si="7"/>
        <v>0</v>
      </c>
      <c r="H147" s="160"/>
      <c r="I147" s="159">
        <f t="shared" si="8"/>
        <v>0</v>
      </c>
      <c r="J147" s="160"/>
      <c r="K147" s="159">
        <f t="shared" si="9"/>
        <v>0</v>
      </c>
      <c r="L147" s="159">
        <v>15</v>
      </c>
      <c r="M147" s="159">
        <f t="shared" si="10"/>
        <v>0</v>
      </c>
      <c r="N147" s="159">
        <v>0</v>
      </c>
      <c r="O147" s="159">
        <f t="shared" si="11"/>
        <v>0</v>
      </c>
      <c r="P147" s="159">
        <v>0</v>
      </c>
      <c r="Q147" s="159">
        <f t="shared" si="12"/>
        <v>0</v>
      </c>
      <c r="R147" s="159"/>
      <c r="S147" s="159" t="s">
        <v>169</v>
      </c>
      <c r="T147" s="159" t="s">
        <v>170</v>
      </c>
      <c r="U147" s="159">
        <v>0</v>
      </c>
      <c r="V147" s="159">
        <f t="shared" si="13"/>
        <v>0</v>
      </c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661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76">
        <v>64</v>
      </c>
      <c r="B148" s="177" t="s">
        <v>787</v>
      </c>
      <c r="C148" s="184" t="s">
        <v>788</v>
      </c>
      <c r="D148" s="178" t="s">
        <v>174</v>
      </c>
      <c r="E148" s="179">
        <v>23.7562</v>
      </c>
      <c r="F148" s="180"/>
      <c r="G148" s="181">
        <f t="shared" si="7"/>
        <v>0</v>
      </c>
      <c r="H148" s="160"/>
      <c r="I148" s="159">
        <f t="shared" si="8"/>
        <v>0</v>
      </c>
      <c r="J148" s="160"/>
      <c r="K148" s="159">
        <f t="shared" si="9"/>
        <v>0</v>
      </c>
      <c r="L148" s="159">
        <v>15</v>
      </c>
      <c r="M148" s="159">
        <f t="shared" si="10"/>
        <v>0</v>
      </c>
      <c r="N148" s="159">
        <v>0</v>
      </c>
      <c r="O148" s="159">
        <f t="shared" si="11"/>
        <v>0</v>
      </c>
      <c r="P148" s="159">
        <v>0</v>
      </c>
      <c r="Q148" s="159">
        <f t="shared" si="12"/>
        <v>0</v>
      </c>
      <c r="R148" s="159"/>
      <c r="S148" s="159" t="s">
        <v>169</v>
      </c>
      <c r="T148" s="159" t="s">
        <v>170</v>
      </c>
      <c r="U148" s="159">
        <v>0</v>
      </c>
      <c r="V148" s="159">
        <f t="shared" si="13"/>
        <v>0</v>
      </c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661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0">
        <v>65</v>
      </c>
      <c r="B149" s="171" t="s">
        <v>789</v>
      </c>
      <c r="C149" s="185" t="s">
        <v>790</v>
      </c>
      <c r="D149" s="172" t="s">
        <v>174</v>
      </c>
      <c r="E149" s="173">
        <v>23.7562</v>
      </c>
      <c r="F149" s="174"/>
      <c r="G149" s="175">
        <f t="shared" si="7"/>
        <v>0</v>
      </c>
      <c r="H149" s="160"/>
      <c r="I149" s="159">
        <f t="shared" si="8"/>
        <v>0</v>
      </c>
      <c r="J149" s="160"/>
      <c r="K149" s="159">
        <f t="shared" si="9"/>
        <v>0</v>
      </c>
      <c r="L149" s="159">
        <v>15</v>
      </c>
      <c r="M149" s="159">
        <f t="shared" si="10"/>
        <v>0</v>
      </c>
      <c r="N149" s="159">
        <v>0</v>
      </c>
      <c r="O149" s="159">
        <f t="shared" si="11"/>
        <v>0</v>
      </c>
      <c r="P149" s="159">
        <v>0</v>
      </c>
      <c r="Q149" s="159">
        <f t="shared" si="12"/>
        <v>0</v>
      </c>
      <c r="R149" s="159"/>
      <c r="S149" s="159" t="s">
        <v>169</v>
      </c>
      <c r="T149" s="159" t="s">
        <v>170</v>
      </c>
      <c r="U149" s="159">
        <v>0</v>
      </c>
      <c r="V149" s="159">
        <f t="shared" si="13"/>
        <v>0</v>
      </c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661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x14ac:dyDescent="0.2">
      <c r="A150" s="5"/>
      <c r="B150" s="6"/>
      <c r="C150" s="187"/>
      <c r="D150" s="8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AE150">
        <v>15</v>
      </c>
      <c r="AF150">
        <v>21</v>
      </c>
    </row>
    <row r="151" spans="1:60" x14ac:dyDescent="0.2">
      <c r="A151" s="153"/>
      <c r="B151" s="154" t="s">
        <v>31</v>
      </c>
      <c r="C151" s="188"/>
      <c r="D151" s="155"/>
      <c r="E151" s="156"/>
      <c r="F151" s="156"/>
      <c r="G151" s="182">
        <f>G8+G21+G39+G42+G49+G56+G59+G61+G82+G84+G92+G106+G126+G137+G142</f>
        <v>0</v>
      </c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AE151">
        <f>SUMIF(L7:L149,AE150,G7:G149)</f>
        <v>0</v>
      </c>
      <c r="AF151">
        <f>SUMIF(L7:L149,AF150,G7:G149)</f>
        <v>0</v>
      </c>
      <c r="AG151" t="s">
        <v>791</v>
      </c>
    </row>
    <row r="152" spans="1:60" x14ac:dyDescent="0.2">
      <c r="A152" s="5"/>
      <c r="B152" s="6"/>
      <c r="C152" s="187"/>
      <c r="D152" s="8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60" x14ac:dyDescent="0.2">
      <c r="A153" s="5"/>
      <c r="B153" s="6"/>
      <c r="C153" s="187"/>
      <c r="D153" s="8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60" x14ac:dyDescent="0.2">
      <c r="A154" s="244" t="s">
        <v>792</v>
      </c>
      <c r="B154" s="244"/>
      <c r="C154" s="245"/>
      <c r="D154" s="8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60" x14ac:dyDescent="0.2">
      <c r="A155" s="246"/>
      <c r="B155" s="247"/>
      <c r="C155" s="248"/>
      <c r="D155" s="247"/>
      <c r="E155" s="247"/>
      <c r="F155" s="247"/>
      <c r="G155" s="249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AG155" t="s">
        <v>793</v>
      </c>
    </row>
    <row r="156" spans="1:60" x14ac:dyDescent="0.2">
      <c r="A156" s="250"/>
      <c r="B156" s="251"/>
      <c r="C156" s="252"/>
      <c r="D156" s="251"/>
      <c r="E156" s="251"/>
      <c r="F156" s="251"/>
      <c r="G156" s="253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60" x14ac:dyDescent="0.2">
      <c r="A157" s="250"/>
      <c r="B157" s="251"/>
      <c r="C157" s="252"/>
      <c r="D157" s="251"/>
      <c r="E157" s="251"/>
      <c r="F157" s="251"/>
      <c r="G157" s="253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60" x14ac:dyDescent="0.2">
      <c r="A158" s="250"/>
      <c r="B158" s="251"/>
      <c r="C158" s="252"/>
      <c r="D158" s="251"/>
      <c r="E158" s="251"/>
      <c r="F158" s="251"/>
      <c r="G158" s="253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60" x14ac:dyDescent="0.2">
      <c r="A159" s="254"/>
      <c r="B159" s="255"/>
      <c r="C159" s="256"/>
      <c r="D159" s="255"/>
      <c r="E159" s="255"/>
      <c r="F159" s="255"/>
      <c r="G159" s="257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60" x14ac:dyDescent="0.2">
      <c r="A160" s="5"/>
      <c r="B160" s="6"/>
      <c r="C160" s="187"/>
      <c r="D160" s="8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3:33" x14ac:dyDescent="0.2">
      <c r="C161" s="189"/>
      <c r="D161" s="141"/>
      <c r="AG161" t="s">
        <v>794</v>
      </c>
    </row>
    <row r="162" spans="3:33" x14ac:dyDescent="0.2">
      <c r="D162" s="141"/>
    </row>
    <row r="163" spans="3:33" x14ac:dyDescent="0.2">
      <c r="D163" s="141"/>
    </row>
    <row r="164" spans="3:33" x14ac:dyDescent="0.2">
      <c r="D164" s="141"/>
    </row>
    <row r="165" spans="3:33" x14ac:dyDescent="0.2">
      <c r="D165" s="141"/>
    </row>
    <row r="166" spans="3:33" x14ac:dyDescent="0.2">
      <c r="D166" s="141"/>
    </row>
    <row r="167" spans="3:33" x14ac:dyDescent="0.2">
      <c r="D167" s="141"/>
    </row>
    <row r="168" spans="3:33" x14ac:dyDescent="0.2">
      <c r="D168" s="141"/>
    </row>
    <row r="169" spans="3:33" x14ac:dyDescent="0.2">
      <c r="D169" s="141"/>
    </row>
    <row r="170" spans="3:33" x14ac:dyDescent="0.2">
      <c r="D170" s="141"/>
    </row>
    <row r="171" spans="3:33" x14ac:dyDescent="0.2">
      <c r="D171" s="141"/>
    </row>
    <row r="172" spans="3:33" x14ac:dyDescent="0.2">
      <c r="D172" s="141"/>
    </row>
    <row r="173" spans="3:33" x14ac:dyDescent="0.2">
      <c r="D173" s="141"/>
    </row>
    <row r="174" spans="3:33" x14ac:dyDescent="0.2">
      <c r="D174" s="141"/>
    </row>
    <row r="175" spans="3:33" x14ac:dyDescent="0.2">
      <c r="D175" s="141"/>
    </row>
    <row r="176" spans="3:33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CBD3" sheet="1"/>
  <mergeCells count="6">
    <mergeCell ref="A155:G159"/>
    <mergeCell ref="A1:G1"/>
    <mergeCell ref="C2:G2"/>
    <mergeCell ref="C3:G3"/>
    <mergeCell ref="C4:G4"/>
    <mergeCell ref="A154:C154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7" t="s">
        <v>7</v>
      </c>
      <c r="B1" s="237"/>
      <c r="C1" s="237"/>
      <c r="D1" s="237"/>
      <c r="E1" s="237"/>
      <c r="F1" s="237"/>
      <c r="G1" s="237"/>
      <c r="AG1" t="s">
        <v>140</v>
      </c>
    </row>
    <row r="2" spans="1:60" ht="25.15" customHeight="1" x14ac:dyDescent="0.2">
      <c r="A2" s="142" t="s">
        <v>8</v>
      </c>
      <c r="B2" s="77" t="s">
        <v>43</v>
      </c>
      <c r="C2" s="238" t="s">
        <v>44</v>
      </c>
      <c r="D2" s="239"/>
      <c r="E2" s="239"/>
      <c r="F2" s="239"/>
      <c r="G2" s="240"/>
      <c r="AG2" t="s">
        <v>141</v>
      </c>
    </row>
    <row r="3" spans="1:60" ht="25.15" customHeight="1" x14ac:dyDescent="0.2">
      <c r="A3" s="142" t="s">
        <v>9</v>
      </c>
      <c r="B3" s="77" t="s">
        <v>52</v>
      </c>
      <c r="C3" s="238" t="s">
        <v>53</v>
      </c>
      <c r="D3" s="239"/>
      <c r="E3" s="239"/>
      <c r="F3" s="239"/>
      <c r="G3" s="240"/>
      <c r="AC3" s="89" t="s">
        <v>141</v>
      </c>
      <c r="AG3" t="s">
        <v>142</v>
      </c>
    </row>
    <row r="4" spans="1:60" ht="25.15" customHeight="1" x14ac:dyDescent="0.2">
      <c r="A4" s="143" t="s">
        <v>10</v>
      </c>
      <c r="B4" s="144" t="s">
        <v>46</v>
      </c>
      <c r="C4" s="241" t="s">
        <v>54</v>
      </c>
      <c r="D4" s="242"/>
      <c r="E4" s="242"/>
      <c r="F4" s="242"/>
      <c r="G4" s="243"/>
      <c r="AG4" t="s">
        <v>143</v>
      </c>
    </row>
    <row r="5" spans="1:60" x14ac:dyDescent="0.2">
      <c r="D5" s="141"/>
    </row>
    <row r="6" spans="1:60" ht="38.25" x14ac:dyDescent="0.2">
      <c r="A6" s="146" t="s">
        <v>144</v>
      </c>
      <c r="B6" s="148" t="s">
        <v>145</v>
      </c>
      <c r="C6" s="148" t="s">
        <v>146</v>
      </c>
      <c r="D6" s="147" t="s">
        <v>147</v>
      </c>
      <c r="E6" s="146" t="s">
        <v>148</v>
      </c>
      <c r="F6" s="145" t="s">
        <v>149</v>
      </c>
      <c r="G6" s="146" t="s">
        <v>31</v>
      </c>
      <c r="H6" s="149" t="s">
        <v>32</v>
      </c>
      <c r="I6" s="149" t="s">
        <v>150</v>
      </c>
      <c r="J6" s="149" t="s">
        <v>33</v>
      </c>
      <c r="K6" s="149" t="s">
        <v>151</v>
      </c>
      <c r="L6" s="149" t="s">
        <v>152</v>
      </c>
      <c r="M6" s="149" t="s">
        <v>153</v>
      </c>
      <c r="N6" s="149" t="s">
        <v>154</v>
      </c>
      <c r="O6" s="149" t="s">
        <v>155</v>
      </c>
      <c r="P6" s="149" t="s">
        <v>156</v>
      </c>
      <c r="Q6" s="149" t="s">
        <v>157</v>
      </c>
      <c r="R6" s="149" t="s">
        <v>158</v>
      </c>
      <c r="S6" s="149" t="s">
        <v>159</v>
      </c>
      <c r="T6" s="149" t="s">
        <v>160</v>
      </c>
      <c r="U6" s="149" t="s">
        <v>161</v>
      </c>
      <c r="V6" s="149" t="s">
        <v>162</v>
      </c>
      <c r="W6" s="149" t="s">
        <v>163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4" t="s">
        <v>164</v>
      </c>
      <c r="B8" s="165" t="s">
        <v>63</v>
      </c>
      <c r="C8" s="183" t="s">
        <v>64</v>
      </c>
      <c r="D8" s="166"/>
      <c r="E8" s="167"/>
      <c r="F8" s="168"/>
      <c r="G8" s="169">
        <f>SUMIF(AG9:AG25,"&lt;&gt;NOR",G9:G25)</f>
        <v>0</v>
      </c>
      <c r="H8" s="163"/>
      <c r="I8" s="163">
        <f>SUM(I9:I25)</f>
        <v>0</v>
      </c>
      <c r="J8" s="163"/>
      <c r="K8" s="163">
        <f>SUM(K9:K25)</f>
        <v>0</v>
      </c>
      <c r="L8" s="163"/>
      <c r="M8" s="163">
        <f>SUM(M9:M25)</f>
        <v>0</v>
      </c>
      <c r="N8" s="163"/>
      <c r="O8" s="163">
        <f>SUM(O9:O25)</f>
        <v>6.4699999999999989</v>
      </c>
      <c r="P8" s="163"/>
      <c r="Q8" s="163">
        <f>SUM(Q9:Q25)</f>
        <v>0</v>
      </c>
      <c r="R8" s="163"/>
      <c r="S8" s="163"/>
      <c r="T8" s="163"/>
      <c r="U8" s="163"/>
      <c r="V8" s="163">
        <f>SUM(V9:V25)</f>
        <v>0</v>
      </c>
      <c r="W8" s="163"/>
      <c r="AG8" t="s">
        <v>165</v>
      </c>
    </row>
    <row r="9" spans="1:60" outlineLevel="1" x14ac:dyDescent="0.2">
      <c r="A9" s="170">
        <v>1</v>
      </c>
      <c r="B9" s="171" t="s">
        <v>935</v>
      </c>
      <c r="C9" s="185" t="s">
        <v>936</v>
      </c>
      <c r="D9" s="172" t="s">
        <v>236</v>
      </c>
      <c r="E9" s="173">
        <v>1.9750000000000001</v>
      </c>
      <c r="F9" s="174"/>
      <c r="G9" s="175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15</v>
      </c>
      <c r="M9" s="159">
        <f>G9*(1+L9/100)</f>
        <v>0</v>
      </c>
      <c r="N9" s="159">
        <v>2.4171499999999999</v>
      </c>
      <c r="O9" s="159">
        <f>ROUND(E9*N9,2)</f>
        <v>4.7699999999999996</v>
      </c>
      <c r="P9" s="159">
        <v>0</v>
      </c>
      <c r="Q9" s="159">
        <f>ROUND(E9*P9,2)</f>
        <v>0</v>
      </c>
      <c r="R9" s="159"/>
      <c r="S9" s="159" t="s">
        <v>169</v>
      </c>
      <c r="T9" s="159" t="s">
        <v>170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171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6" t="s">
        <v>937</v>
      </c>
      <c r="D10" s="161"/>
      <c r="E10" s="162">
        <v>1.98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176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6">
        <v>2</v>
      </c>
      <c r="B11" s="177" t="s">
        <v>938</v>
      </c>
      <c r="C11" s="184" t="s">
        <v>939</v>
      </c>
      <c r="D11" s="178" t="s">
        <v>179</v>
      </c>
      <c r="E11" s="179">
        <v>23.7</v>
      </c>
      <c r="F11" s="180"/>
      <c r="G11" s="181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15</v>
      </c>
      <c r="M11" s="159">
        <f>G11*(1+L11/100)</f>
        <v>0</v>
      </c>
      <c r="N11" s="159">
        <v>1.3169999999999999E-2</v>
      </c>
      <c r="O11" s="159">
        <f>ROUND(E11*N11,2)</f>
        <v>0.31</v>
      </c>
      <c r="P11" s="159">
        <v>0</v>
      </c>
      <c r="Q11" s="159">
        <f>ROUND(E11*P11,2)</f>
        <v>0</v>
      </c>
      <c r="R11" s="159"/>
      <c r="S11" s="159" t="s">
        <v>169</v>
      </c>
      <c r="T11" s="159" t="s">
        <v>170</v>
      </c>
      <c r="U11" s="159">
        <v>0</v>
      </c>
      <c r="V11" s="159">
        <f>ROUND(E11*U11,2)</f>
        <v>0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171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70">
        <v>3</v>
      </c>
      <c r="B12" s="171" t="s">
        <v>940</v>
      </c>
      <c r="C12" s="185" t="s">
        <v>941</v>
      </c>
      <c r="D12" s="172" t="s">
        <v>168</v>
      </c>
      <c r="E12" s="173">
        <v>12</v>
      </c>
      <c r="F12" s="174"/>
      <c r="G12" s="175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15</v>
      </c>
      <c r="M12" s="159">
        <f>G12*(1+L12/100)</f>
        <v>0</v>
      </c>
      <c r="N12" s="159">
        <v>6.5610000000000002E-2</v>
      </c>
      <c r="O12" s="159">
        <f>ROUND(E12*N12,2)</f>
        <v>0.79</v>
      </c>
      <c r="P12" s="159">
        <v>0</v>
      </c>
      <c r="Q12" s="159">
        <f>ROUND(E12*P12,2)</f>
        <v>0</v>
      </c>
      <c r="R12" s="159"/>
      <c r="S12" s="159" t="s">
        <v>169</v>
      </c>
      <c r="T12" s="159" t="s">
        <v>170</v>
      </c>
      <c r="U12" s="159">
        <v>0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171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86" t="s">
        <v>942</v>
      </c>
      <c r="D13" s="161"/>
      <c r="E13" s="162">
        <v>12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176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0">
        <v>4</v>
      </c>
      <c r="B14" s="171" t="s">
        <v>943</v>
      </c>
      <c r="C14" s="185" t="s">
        <v>944</v>
      </c>
      <c r="D14" s="172" t="s">
        <v>191</v>
      </c>
      <c r="E14" s="173">
        <v>1.8</v>
      </c>
      <c r="F14" s="174"/>
      <c r="G14" s="175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15</v>
      </c>
      <c r="M14" s="159">
        <f>G14*(1+L14/100)</f>
        <v>0</v>
      </c>
      <c r="N14" s="159">
        <v>6.8999999999999997E-4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169</v>
      </c>
      <c r="T14" s="159" t="s">
        <v>170</v>
      </c>
      <c r="U14" s="159">
        <v>0</v>
      </c>
      <c r="V14" s="159">
        <f>ROUND(E14*U14,2)</f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171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6" t="s">
        <v>945</v>
      </c>
      <c r="D15" s="161"/>
      <c r="E15" s="162">
        <v>1.8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176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70">
        <v>5</v>
      </c>
      <c r="B16" s="171" t="s">
        <v>946</v>
      </c>
      <c r="C16" s="185" t="s">
        <v>947</v>
      </c>
      <c r="D16" s="172" t="s">
        <v>174</v>
      </c>
      <c r="E16" s="173">
        <v>0.54279999999999995</v>
      </c>
      <c r="F16" s="174"/>
      <c r="G16" s="175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15</v>
      </c>
      <c r="M16" s="159">
        <f>G16*(1+L16/100)</f>
        <v>0</v>
      </c>
      <c r="N16" s="159">
        <v>1.6629999999999999E-2</v>
      </c>
      <c r="O16" s="159">
        <f>ROUND(E16*N16,2)</f>
        <v>0.01</v>
      </c>
      <c r="P16" s="159">
        <v>0</v>
      </c>
      <c r="Q16" s="159">
        <f>ROUND(E16*P16,2)</f>
        <v>0</v>
      </c>
      <c r="R16" s="159"/>
      <c r="S16" s="159" t="s">
        <v>169</v>
      </c>
      <c r="T16" s="159" t="s">
        <v>170</v>
      </c>
      <c r="U16" s="159">
        <v>0</v>
      </c>
      <c r="V16" s="159">
        <f>ROUND(E16*U16,2)</f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171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6" t="s">
        <v>948</v>
      </c>
      <c r="D17" s="161"/>
      <c r="E17" s="162">
        <v>0.5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176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86" t="s">
        <v>949</v>
      </c>
      <c r="D18" s="161"/>
      <c r="E18" s="162">
        <v>0.01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176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6" t="s">
        <v>950</v>
      </c>
      <c r="D19" s="161"/>
      <c r="E19" s="162">
        <v>0.02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176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0">
        <v>6</v>
      </c>
      <c r="B20" s="171" t="s">
        <v>951</v>
      </c>
      <c r="C20" s="185" t="s">
        <v>952</v>
      </c>
      <c r="D20" s="172" t="s">
        <v>198</v>
      </c>
      <c r="E20" s="173">
        <v>1.5299999999999999E-2</v>
      </c>
      <c r="F20" s="174"/>
      <c r="G20" s="175">
        <f>ROUND(E20*F20,2)</f>
        <v>0</v>
      </c>
      <c r="H20" s="160"/>
      <c r="I20" s="159">
        <f>ROUND(E20*H20,2)</f>
        <v>0</v>
      </c>
      <c r="J20" s="160"/>
      <c r="K20" s="159">
        <f>ROUND(E20*J20,2)</f>
        <v>0</v>
      </c>
      <c r="L20" s="159">
        <v>15</v>
      </c>
      <c r="M20" s="159">
        <f>G20*(1+L20/100)</f>
        <v>0</v>
      </c>
      <c r="N20" s="159">
        <v>1</v>
      </c>
      <c r="O20" s="159">
        <f>ROUND(E20*N20,2)</f>
        <v>0.02</v>
      </c>
      <c r="P20" s="159">
        <v>0</v>
      </c>
      <c r="Q20" s="159">
        <f>ROUND(E20*P20,2)</f>
        <v>0</v>
      </c>
      <c r="R20" s="159"/>
      <c r="S20" s="159" t="s">
        <v>169</v>
      </c>
      <c r="T20" s="159" t="s">
        <v>170</v>
      </c>
      <c r="U20" s="159">
        <v>0</v>
      </c>
      <c r="V20" s="159">
        <f>ROUND(E20*U20,2)</f>
        <v>0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186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6" t="s">
        <v>953</v>
      </c>
      <c r="D21" s="161"/>
      <c r="E21" s="162">
        <v>0.02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176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0">
        <v>7</v>
      </c>
      <c r="B22" s="171" t="s">
        <v>954</v>
      </c>
      <c r="C22" s="185" t="s">
        <v>955</v>
      </c>
      <c r="D22" s="172" t="s">
        <v>198</v>
      </c>
      <c r="E22" s="173">
        <v>0.54479999999999995</v>
      </c>
      <c r="F22" s="174"/>
      <c r="G22" s="175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15</v>
      </c>
      <c r="M22" s="159">
        <f>G22*(1+L22/100)</f>
        <v>0</v>
      </c>
      <c r="N22" s="159">
        <v>1</v>
      </c>
      <c r="O22" s="159">
        <f>ROUND(E22*N22,2)</f>
        <v>0.54</v>
      </c>
      <c r="P22" s="159">
        <v>0</v>
      </c>
      <c r="Q22" s="159">
        <f>ROUND(E22*P22,2)</f>
        <v>0</v>
      </c>
      <c r="R22" s="159"/>
      <c r="S22" s="159" t="s">
        <v>169</v>
      </c>
      <c r="T22" s="159" t="s">
        <v>170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186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6" t="s">
        <v>956</v>
      </c>
      <c r="D23" s="161"/>
      <c r="E23" s="162">
        <v>0.54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176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0">
        <v>8</v>
      </c>
      <c r="B24" s="171" t="s">
        <v>957</v>
      </c>
      <c r="C24" s="185" t="s">
        <v>958</v>
      </c>
      <c r="D24" s="172" t="s">
        <v>198</v>
      </c>
      <c r="E24" s="173">
        <v>2.6100000000000002E-2</v>
      </c>
      <c r="F24" s="174"/>
      <c r="G24" s="175">
        <f>ROUND(E24*F24,2)</f>
        <v>0</v>
      </c>
      <c r="H24" s="160"/>
      <c r="I24" s="159">
        <f>ROUND(E24*H24,2)</f>
        <v>0</v>
      </c>
      <c r="J24" s="160"/>
      <c r="K24" s="159">
        <f>ROUND(E24*J24,2)</f>
        <v>0</v>
      </c>
      <c r="L24" s="159">
        <v>15</v>
      </c>
      <c r="M24" s="159">
        <f>G24*(1+L24/100)</f>
        <v>0</v>
      </c>
      <c r="N24" s="159">
        <v>1</v>
      </c>
      <c r="O24" s="159">
        <f>ROUND(E24*N24,2)</f>
        <v>0.03</v>
      </c>
      <c r="P24" s="159">
        <v>0</v>
      </c>
      <c r="Q24" s="159">
        <f>ROUND(E24*P24,2)</f>
        <v>0</v>
      </c>
      <c r="R24" s="159"/>
      <c r="S24" s="159" t="s">
        <v>169</v>
      </c>
      <c r="T24" s="159" t="s">
        <v>170</v>
      </c>
      <c r="U24" s="159">
        <v>0</v>
      </c>
      <c r="V24" s="159">
        <f>ROUND(E24*U24,2)</f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186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6" t="s">
        <v>959</v>
      </c>
      <c r="D25" s="161"/>
      <c r="E25" s="162">
        <v>0.03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176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4" t="s">
        <v>164</v>
      </c>
      <c r="B26" s="165" t="s">
        <v>75</v>
      </c>
      <c r="C26" s="183" t="s">
        <v>76</v>
      </c>
      <c r="D26" s="166"/>
      <c r="E26" s="167"/>
      <c r="F26" s="168"/>
      <c r="G26" s="169">
        <f>SUMIF(AG27:AG29,"&lt;&gt;NOR",G27:G29)</f>
        <v>0</v>
      </c>
      <c r="H26" s="163"/>
      <c r="I26" s="163">
        <f>SUM(I27:I29)</f>
        <v>0</v>
      </c>
      <c r="J26" s="163"/>
      <c r="K26" s="163">
        <f>SUM(K27:K29)</f>
        <v>0</v>
      </c>
      <c r="L26" s="163"/>
      <c r="M26" s="163">
        <f>SUM(M27:M29)</f>
        <v>0</v>
      </c>
      <c r="N26" s="163"/>
      <c r="O26" s="163">
        <f>SUM(O27:O29)</f>
        <v>0.01</v>
      </c>
      <c r="P26" s="163"/>
      <c r="Q26" s="163">
        <f>SUM(Q27:Q29)</f>
        <v>5.16</v>
      </c>
      <c r="R26" s="163"/>
      <c r="S26" s="163"/>
      <c r="T26" s="163"/>
      <c r="U26" s="163"/>
      <c r="V26" s="163">
        <f>SUM(V27:V29)</f>
        <v>0</v>
      </c>
      <c r="W26" s="163"/>
      <c r="AG26" t="s">
        <v>165</v>
      </c>
    </row>
    <row r="27" spans="1:60" outlineLevel="1" x14ac:dyDescent="0.2">
      <c r="A27" s="170">
        <v>9</v>
      </c>
      <c r="B27" s="171" t="s">
        <v>262</v>
      </c>
      <c r="C27" s="185" t="s">
        <v>263</v>
      </c>
      <c r="D27" s="172" t="s">
        <v>236</v>
      </c>
      <c r="E27" s="173">
        <v>3.5550000000000002</v>
      </c>
      <c r="F27" s="174"/>
      <c r="G27" s="175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15</v>
      </c>
      <c r="M27" s="159">
        <f>G27*(1+L27/100)</f>
        <v>0</v>
      </c>
      <c r="N27" s="159">
        <v>0</v>
      </c>
      <c r="O27" s="159">
        <f>ROUND(E27*N27,2)</f>
        <v>0</v>
      </c>
      <c r="P27" s="159">
        <v>1.4</v>
      </c>
      <c r="Q27" s="159">
        <f>ROUND(E27*P27,2)</f>
        <v>4.9800000000000004</v>
      </c>
      <c r="R27" s="159"/>
      <c r="S27" s="159" t="s">
        <v>169</v>
      </c>
      <c r="T27" s="159" t="s">
        <v>170</v>
      </c>
      <c r="U27" s="159">
        <v>0</v>
      </c>
      <c r="V27" s="159">
        <f>ROUND(E27*U27,2)</f>
        <v>0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171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6" t="s">
        <v>960</v>
      </c>
      <c r="D28" s="161"/>
      <c r="E28" s="162">
        <v>3.56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176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6">
        <v>10</v>
      </c>
      <c r="B29" s="177" t="s">
        <v>277</v>
      </c>
      <c r="C29" s="184" t="s">
        <v>278</v>
      </c>
      <c r="D29" s="178" t="s">
        <v>168</v>
      </c>
      <c r="E29" s="179">
        <v>12</v>
      </c>
      <c r="F29" s="180"/>
      <c r="G29" s="181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15</v>
      </c>
      <c r="M29" s="159">
        <f>G29*(1+L29/100)</f>
        <v>0</v>
      </c>
      <c r="N29" s="159">
        <v>4.8999999999999998E-4</v>
      </c>
      <c r="O29" s="159">
        <f>ROUND(E29*N29,2)</f>
        <v>0.01</v>
      </c>
      <c r="P29" s="159">
        <v>1.4999999999999999E-2</v>
      </c>
      <c r="Q29" s="159">
        <f>ROUND(E29*P29,2)</f>
        <v>0.18</v>
      </c>
      <c r="R29" s="159"/>
      <c r="S29" s="159" t="s">
        <v>169</v>
      </c>
      <c r="T29" s="159" t="s">
        <v>170</v>
      </c>
      <c r="U29" s="159">
        <v>0</v>
      </c>
      <c r="V29" s="159">
        <f>ROUND(E29*U29,2)</f>
        <v>0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171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">
      <c r="A30" s="164" t="s">
        <v>164</v>
      </c>
      <c r="B30" s="165" t="s">
        <v>77</v>
      </c>
      <c r="C30" s="183" t="s">
        <v>78</v>
      </c>
      <c r="D30" s="166"/>
      <c r="E30" s="167"/>
      <c r="F30" s="168"/>
      <c r="G30" s="169">
        <f>SUMIF(AG31:AG31,"&lt;&gt;NOR",G31:G31)</f>
        <v>0</v>
      </c>
      <c r="H30" s="163"/>
      <c r="I30" s="163">
        <f>SUM(I31:I31)</f>
        <v>0</v>
      </c>
      <c r="J30" s="163"/>
      <c r="K30" s="163">
        <f>SUM(K31:K31)</f>
        <v>0</v>
      </c>
      <c r="L30" s="163"/>
      <c r="M30" s="163">
        <f>SUM(M31:M31)</f>
        <v>0</v>
      </c>
      <c r="N30" s="163"/>
      <c r="O30" s="163">
        <f>SUM(O31:O31)</f>
        <v>0</v>
      </c>
      <c r="P30" s="163"/>
      <c r="Q30" s="163">
        <f>SUM(Q31:Q31)</f>
        <v>0</v>
      </c>
      <c r="R30" s="163"/>
      <c r="S30" s="163"/>
      <c r="T30" s="163"/>
      <c r="U30" s="163"/>
      <c r="V30" s="163">
        <f>SUM(V31:V31)</f>
        <v>0</v>
      </c>
      <c r="W30" s="163"/>
      <c r="AG30" t="s">
        <v>165</v>
      </c>
    </row>
    <row r="31" spans="1:60" outlineLevel="1" x14ac:dyDescent="0.2">
      <c r="A31" s="176">
        <v>11</v>
      </c>
      <c r="B31" s="177" t="s">
        <v>292</v>
      </c>
      <c r="C31" s="184" t="s">
        <v>293</v>
      </c>
      <c r="D31" s="178" t="s">
        <v>174</v>
      </c>
      <c r="E31" s="179">
        <v>6.47567</v>
      </c>
      <c r="F31" s="180"/>
      <c r="G31" s="181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15</v>
      </c>
      <c r="M31" s="159">
        <f>G31*(1+L31/100)</f>
        <v>0</v>
      </c>
      <c r="N31" s="159">
        <v>0</v>
      </c>
      <c r="O31" s="159">
        <f>ROUND(E31*N31,2)</f>
        <v>0</v>
      </c>
      <c r="P31" s="159">
        <v>0</v>
      </c>
      <c r="Q31" s="159">
        <f>ROUND(E31*P31,2)</f>
        <v>0</v>
      </c>
      <c r="R31" s="159"/>
      <c r="S31" s="159" t="s">
        <v>169</v>
      </c>
      <c r="T31" s="159" t="s">
        <v>170</v>
      </c>
      <c r="U31" s="159">
        <v>0</v>
      </c>
      <c r="V31" s="159">
        <f>ROUND(E31*U31,2)</f>
        <v>0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171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164" t="s">
        <v>164</v>
      </c>
      <c r="B32" s="165" t="s">
        <v>105</v>
      </c>
      <c r="C32" s="183" t="s">
        <v>106</v>
      </c>
      <c r="D32" s="166"/>
      <c r="E32" s="167"/>
      <c r="F32" s="168"/>
      <c r="G32" s="169">
        <f>SUMIF(AG33:AG36,"&lt;&gt;NOR",G33:G36)</f>
        <v>0</v>
      </c>
      <c r="H32" s="163"/>
      <c r="I32" s="163">
        <f>SUM(I33:I36)</f>
        <v>0</v>
      </c>
      <c r="J32" s="163"/>
      <c r="K32" s="163">
        <f>SUM(K33:K36)</f>
        <v>0</v>
      </c>
      <c r="L32" s="163"/>
      <c r="M32" s="163">
        <f>SUM(M33:M36)</f>
        <v>0</v>
      </c>
      <c r="N32" s="163"/>
      <c r="O32" s="163">
        <f>SUM(O33:O36)</f>
        <v>0.01</v>
      </c>
      <c r="P32" s="163"/>
      <c r="Q32" s="163">
        <f>SUM(Q33:Q36)</f>
        <v>2.69</v>
      </c>
      <c r="R32" s="163"/>
      <c r="S32" s="163"/>
      <c r="T32" s="163"/>
      <c r="U32" s="163"/>
      <c r="V32" s="163">
        <f>SUM(V33:V36)</f>
        <v>0</v>
      </c>
      <c r="W32" s="163"/>
      <c r="AG32" t="s">
        <v>165</v>
      </c>
    </row>
    <row r="33" spans="1:60" outlineLevel="1" x14ac:dyDescent="0.2">
      <c r="A33" s="176">
        <v>12</v>
      </c>
      <c r="B33" s="177" t="s">
        <v>520</v>
      </c>
      <c r="C33" s="184" t="s">
        <v>521</v>
      </c>
      <c r="D33" s="178" t="s">
        <v>179</v>
      </c>
      <c r="E33" s="179">
        <v>23.7</v>
      </c>
      <c r="F33" s="180"/>
      <c r="G33" s="181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15</v>
      </c>
      <c r="M33" s="159">
        <f>G33*(1+L33/100)</f>
        <v>0</v>
      </c>
      <c r="N33" s="159">
        <v>0</v>
      </c>
      <c r="O33" s="159">
        <f>ROUND(E33*N33,2)</f>
        <v>0</v>
      </c>
      <c r="P33" s="159">
        <v>1.7999999999999999E-2</v>
      </c>
      <c r="Q33" s="159">
        <f>ROUND(E33*P33,2)</f>
        <v>0.43</v>
      </c>
      <c r="R33" s="159"/>
      <c r="S33" s="159" t="s">
        <v>169</v>
      </c>
      <c r="T33" s="159" t="s">
        <v>170</v>
      </c>
      <c r="U33" s="159">
        <v>0</v>
      </c>
      <c r="V33" s="159">
        <f>ROUND(E33*U33,2)</f>
        <v>0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296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6">
        <v>13</v>
      </c>
      <c r="B34" s="177" t="s">
        <v>961</v>
      </c>
      <c r="C34" s="184" t="s">
        <v>962</v>
      </c>
      <c r="D34" s="178" t="s">
        <v>179</v>
      </c>
      <c r="E34" s="179">
        <v>23.7</v>
      </c>
      <c r="F34" s="180"/>
      <c r="G34" s="181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15</v>
      </c>
      <c r="M34" s="159">
        <f>G34*(1+L34/100)</f>
        <v>0</v>
      </c>
      <c r="N34" s="159">
        <v>0</v>
      </c>
      <c r="O34" s="159">
        <f>ROUND(E34*N34,2)</f>
        <v>0</v>
      </c>
      <c r="P34" s="159">
        <v>1.4E-2</v>
      </c>
      <c r="Q34" s="159">
        <f>ROUND(E34*P34,2)</f>
        <v>0.33</v>
      </c>
      <c r="R34" s="159"/>
      <c r="S34" s="159" t="s">
        <v>169</v>
      </c>
      <c r="T34" s="159" t="s">
        <v>170</v>
      </c>
      <c r="U34" s="159">
        <v>0</v>
      </c>
      <c r="V34" s="159">
        <f>ROUND(E34*U34,2)</f>
        <v>0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296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6">
        <v>14</v>
      </c>
      <c r="B35" s="177" t="s">
        <v>963</v>
      </c>
      <c r="C35" s="184" t="s">
        <v>964</v>
      </c>
      <c r="D35" s="178" t="s">
        <v>191</v>
      </c>
      <c r="E35" s="179">
        <v>47.21</v>
      </c>
      <c r="F35" s="180"/>
      <c r="G35" s="181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15</v>
      </c>
      <c r="M35" s="159">
        <f>G35*(1+L35/100)</f>
        <v>0</v>
      </c>
      <c r="N35" s="159">
        <v>1.6000000000000001E-4</v>
      </c>
      <c r="O35" s="159">
        <f>ROUND(E35*N35,2)</f>
        <v>0.01</v>
      </c>
      <c r="P35" s="159">
        <v>2.5000000000000001E-2</v>
      </c>
      <c r="Q35" s="159">
        <f>ROUND(E35*P35,2)</f>
        <v>1.18</v>
      </c>
      <c r="R35" s="159"/>
      <c r="S35" s="159" t="s">
        <v>169</v>
      </c>
      <c r="T35" s="159" t="s">
        <v>170</v>
      </c>
      <c r="U35" s="159">
        <v>0</v>
      </c>
      <c r="V35" s="159">
        <f>ROUND(E35*U35,2)</f>
        <v>0</v>
      </c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296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6">
        <v>15</v>
      </c>
      <c r="B36" s="177" t="s">
        <v>965</v>
      </c>
      <c r="C36" s="184" t="s">
        <v>966</v>
      </c>
      <c r="D36" s="178" t="s">
        <v>179</v>
      </c>
      <c r="E36" s="179">
        <v>18.75</v>
      </c>
      <c r="F36" s="180"/>
      <c r="G36" s="181">
        <f>ROUND(E36*F36,2)</f>
        <v>0</v>
      </c>
      <c r="H36" s="160"/>
      <c r="I36" s="159">
        <f>ROUND(E36*H36,2)</f>
        <v>0</v>
      </c>
      <c r="J36" s="160"/>
      <c r="K36" s="159">
        <f>ROUND(E36*J36,2)</f>
        <v>0</v>
      </c>
      <c r="L36" s="159">
        <v>15</v>
      </c>
      <c r="M36" s="159">
        <f>G36*(1+L36/100)</f>
        <v>0</v>
      </c>
      <c r="N36" s="159">
        <v>1.6000000000000001E-4</v>
      </c>
      <c r="O36" s="159">
        <f>ROUND(E36*N36,2)</f>
        <v>0</v>
      </c>
      <c r="P36" s="159">
        <v>0.04</v>
      </c>
      <c r="Q36" s="159">
        <f>ROUND(E36*P36,2)</f>
        <v>0.75</v>
      </c>
      <c r="R36" s="159"/>
      <c r="S36" s="159" t="s">
        <v>169</v>
      </c>
      <c r="T36" s="159" t="s">
        <v>170</v>
      </c>
      <c r="U36" s="159">
        <v>0</v>
      </c>
      <c r="V36" s="159">
        <f>ROUND(E36*U36,2)</f>
        <v>0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296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x14ac:dyDescent="0.2">
      <c r="A37" s="164" t="s">
        <v>164</v>
      </c>
      <c r="B37" s="165" t="s">
        <v>135</v>
      </c>
      <c r="C37" s="183" t="s">
        <v>136</v>
      </c>
      <c r="D37" s="166"/>
      <c r="E37" s="167"/>
      <c r="F37" s="168"/>
      <c r="G37" s="169">
        <f>SUMIF(AG38:AG44,"&lt;&gt;NOR",G38:G44)</f>
        <v>0</v>
      </c>
      <c r="H37" s="163"/>
      <c r="I37" s="163">
        <f>SUM(I38:I44)</f>
        <v>0</v>
      </c>
      <c r="J37" s="163"/>
      <c r="K37" s="163">
        <f>SUM(K38:K44)</f>
        <v>0</v>
      </c>
      <c r="L37" s="163"/>
      <c r="M37" s="163">
        <f>SUM(M38:M44)</f>
        <v>0</v>
      </c>
      <c r="N37" s="163"/>
      <c r="O37" s="163">
        <f>SUM(O38:O44)</f>
        <v>0</v>
      </c>
      <c r="P37" s="163"/>
      <c r="Q37" s="163">
        <f>SUM(Q38:Q44)</f>
        <v>0</v>
      </c>
      <c r="R37" s="163"/>
      <c r="S37" s="163"/>
      <c r="T37" s="163"/>
      <c r="U37" s="163"/>
      <c r="V37" s="163">
        <f>SUM(V38:V44)</f>
        <v>0</v>
      </c>
      <c r="W37" s="163"/>
      <c r="AG37" t="s">
        <v>165</v>
      </c>
    </row>
    <row r="38" spans="1:60" outlineLevel="1" x14ac:dyDescent="0.2">
      <c r="A38" s="176">
        <v>16</v>
      </c>
      <c r="B38" s="177" t="s">
        <v>778</v>
      </c>
      <c r="C38" s="184" t="s">
        <v>779</v>
      </c>
      <c r="D38" s="178" t="s">
        <v>174</v>
      </c>
      <c r="E38" s="179">
        <v>7.84565</v>
      </c>
      <c r="F38" s="180"/>
      <c r="G38" s="181">
        <f t="shared" ref="G38:G44" si="0">ROUND(E38*F38,2)</f>
        <v>0</v>
      </c>
      <c r="H38" s="160"/>
      <c r="I38" s="159">
        <f t="shared" ref="I38:I44" si="1">ROUND(E38*H38,2)</f>
        <v>0</v>
      </c>
      <c r="J38" s="160"/>
      <c r="K38" s="159">
        <f t="shared" ref="K38:K44" si="2">ROUND(E38*J38,2)</f>
        <v>0</v>
      </c>
      <c r="L38" s="159">
        <v>15</v>
      </c>
      <c r="M38" s="159">
        <f t="shared" ref="M38:M44" si="3">G38*(1+L38/100)</f>
        <v>0</v>
      </c>
      <c r="N38" s="159">
        <v>0</v>
      </c>
      <c r="O38" s="159">
        <f t="shared" ref="O38:O44" si="4">ROUND(E38*N38,2)</f>
        <v>0</v>
      </c>
      <c r="P38" s="159">
        <v>0</v>
      </c>
      <c r="Q38" s="159">
        <f t="shared" ref="Q38:Q44" si="5">ROUND(E38*P38,2)</f>
        <v>0</v>
      </c>
      <c r="R38" s="159"/>
      <c r="S38" s="159" t="s">
        <v>169</v>
      </c>
      <c r="T38" s="159" t="s">
        <v>170</v>
      </c>
      <c r="U38" s="159">
        <v>0</v>
      </c>
      <c r="V38" s="159">
        <f t="shared" ref="V38:V44" si="6">ROUND(E38*U38,2)</f>
        <v>0</v>
      </c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661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6">
        <v>17</v>
      </c>
      <c r="B39" s="177" t="s">
        <v>780</v>
      </c>
      <c r="C39" s="184" t="s">
        <v>781</v>
      </c>
      <c r="D39" s="178" t="s">
        <v>174</v>
      </c>
      <c r="E39" s="179">
        <v>7.84565</v>
      </c>
      <c r="F39" s="180"/>
      <c r="G39" s="181">
        <f t="shared" si="0"/>
        <v>0</v>
      </c>
      <c r="H39" s="160"/>
      <c r="I39" s="159">
        <f t="shared" si="1"/>
        <v>0</v>
      </c>
      <c r="J39" s="160"/>
      <c r="K39" s="159">
        <f t="shared" si="2"/>
        <v>0</v>
      </c>
      <c r="L39" s="159">
        <v>15</v>
      </c>
      <c r="M39" s="159">
        <f t="shared" si="3"/>
        <v>0</v>
      </c>
      <c r="N39" s="159">
        <v>0</v>
      </c>
      <c r="O39" s="159">
        <f t="shared" si="4"/>
        <v>0</v>
      </c>
      <c r="P39" s="159">
        <v>0</v>
      </c>
      <c r="Q39" s="159">
        <f t="shared" si="5"/>
        <v>0</v>
      </c>
      <c r="R39" s="159"/>
      <c r="S39" s="159" t="s">
        <v>169</v>
      </c>
      <c r="T39" s="159" t="s">
        <v>170</v>
      </c>
      <c r="U39" s="159">
        <v>0</v>
      </c>
      <c r="V39" s="159">
        <f t="shared" si="6"/>
        <v>0</v>
      </c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661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6">
        <v>18</v>
      </c>
      <c r="B40" s="177" t="s">
        <v>782</v>
      </c>
      <c r="C40" s="184" t="s">
        <v>783</v>
      </c>
      <c r="D40" s="178" t="s">
        <v>174</v>
      </c>
      <c r="E40" s="179">
        <v>109.8391</v>
      </c>
      <c r="F40" s="180"/>
      <c r="G40" s="181">
        <f t="shared" si="0"/>
        <v>0</v>
      </c>
      <c r="H40" s="160"/>
      <c r="I40" s="159">
        <f t="shared" si="1"/>
        <v>0</v>
      </c>
      <c r="J40" s="160"/>
      <c r="K40" s="159">
        <f t="shared" si="2"/>
        <v>0</v>
      </c>
      <c r="L40" s="159">
        <v>15</v>
      </c>
      <c r="M40" s="159">
        <f t="shared" si="3"/>
        <v>0</v>
      </c>
      <c r="N40" s="159">
        <v>0</v>
      </c>
      <c r="O40" s="159">
        <f t="shared" si="4"/>
        <v>0</v>
      </c>
      <c r="P40" s="159">
        <v>0</v>
      </c>
      <c r="Q40" s="159">
        <f t="shared" si="5"/>
        <v>0</v>
      </c>
      <c r="R40" s="159"/>
      <c r="S40" s="159" t="s">
        <v>169</v>
      </c>
      <c r="T40" s="159" t="s">
        <v>170</v>
      </c>
      <c r="U40" s="159">
        <v>0</v>
      </c>
      <c r="V40" s="159">
        <f t="shared" si="6"/>
        <v>0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661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6">
        <v>19</v>
      </c>
      <c r="B41" s="177" t="s">
        <v>722</v>
      </c>
      <c r="C41" s="184" t="s">
        <v>723</v>
      </c>
      <c r="D41" s="178" t="s">
        <v>174</v>
      </c>
      <c r="E41" s="179">
        <v>7.84565</v>
      </c>
      <c r="F41" s="180"/>
      <c r="G41" s="181">
        <f t="shared" si="0"/>
        <v>0</v>
      </c>
      <c r="H41" s="160"/>
      <c r="I41" s="159">
        <f t="shared" si="1"/>
        <v>0</v>
      </c>
      <c r="J41" s="160"/>
      <c r="K41" s="159">
        <f t="shared" si="2"/>
        <v>0</v>
      </c>
      <c r="L41" s="159">
        <v>15</v>
      </c>
      <c r="M41" s="159">
        <f t="shared" si="3"/>
        <v>0</v>
      </c>
      <c r="N41" s="159">
        <v>0</v>
      </c>
      <c r="O41" s="159">
        <f t="shared" si="4"/>
        <v>0</v>
      </c>
      <c r="P41" s="159">
        <v>0</v>
      </c>
      <c r="Q41" s="159">
        <f t="shared" si="5"/>
        <v>0</v>
      </c>
      <c r="R41" s="159"/>
      <c r="S41" s="159" t="s">
        <v>169</v>
      </c>
      <c r="T41" s="159" t="s">
        <v>170</v>
      </c>
      <c r="U41" s="159">
        <v>0</v>
      </c>
      <c r="V41" s="159">
        <f t="shared" si="6"/>
        <v>0</v>
      </c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661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6">
        <v>20</v>
      </c>
      <c r="B42" s="177" t="s">
        <v>785</v>
      </c>
      <c r="C42" s="184" t="s">
        <v>786</v>
      </c>
      <c r="D42" s="178" t="s">
        <v>174</v>
      </c>
      <c r="E42" s="179">
        <v>62.7652</v>
      </c>
      <c r="F42" s="180"/>
      <c r="G42" s="181">
        <f t="shared" si="0"/>
        <v>0</v>
      </c>
      <c r="H42" s="160"/>
      <c r="I42" s="159">
        <f t="shared" si="1"/>
        <v>0</v>
      </c>
      <c r="J42" s="160"/>
      <c r="K42" s="159">
        <f t="shared" si="2"/>
        <v>0</v>
      </c>
      <c r="L42" s="159">
        <v>15</v>
      </c>
      <c r="M42" s="159">
        <f t="shared" si="3"/>
        <v>0</v>
      </c>
      <c r="N42" s="159">
        <v>0</v>
      </c>
      <c r="O42" s="159">
        <f t="shared" si="4"/>
        <v>0</v>
      </c>
      <c r="P42" s="159">
        <v>0</v>
      </c>
      <c r="Q42" s="159">
        <f t="shared" si="5"/>
        <v>0</v>
      </c>
      <c r="R42" s="159"/>
      <c r="S42" s="159" t="s">
        <v>169</v>
      </c>
      <c r="T42" s="159" t="s">
        <v>170</v>
      </c>
      <c r="U42" s="159">
        <v>0</v>
      </c>
      <c r="V42" s="159">
        <f t="shared" si="6"/>
        <v>0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661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76">
        <v>21</v>
      </c>
      <c r="B43" s="177" t="s">
        <v>787</v>
      </c>
      <c r="C43" s="184" t="s">
        <v>788</v>
      </c>
      <c r="D43" s="178" t="s">
        <v>174</v>
      </c>
      <c r="E43" s="179">
        <v>7.84565</v>
      </c>
      <c r="F43" s="180"/>
      <c r="G43" s="181">
        <f t="shared" si="0"/>
        <v>0</v>
      </c>
      <c r="H43" s="160"/>
      <c r="I43" s="159">
        <f t="shared" si="1"/>
        <v>0</v>
      </c>
      <c r="J43" s="160"/>
      <c r="K43" s="159">
        <f t="shared" si="2"/>
        <v>0</v>
      </c>
      <c r="L43" s="159">
        <v>15</v>
      </c>
      <c r="M43" s="159">
        <f t="shared" si="3"/>
        <v>0</v>
      </c>
      <c r="N43" s="159">
        <v>0</v>
      </c>
      <c r="O43" s="159">
        <f t="shared" si="4"/>
        <v>0</v>
      </c>
      <c r="P43" s="159">
        <v>0</v>
      </c>
      <c r="Q43" s="159">
        <f t="shared" si="5"/>
        <v>0</v>
      </c>
      <c r="R43" s="159"/>
      <c r="S43" s="159" t="s">
        <v>169</v>
      </c>
      <c r="T43" s="159" t="s">
        <v>170</v>
      </c>
      <c r="U43" s="159">
        <v>0</v>
      </c>
      <c r="V43" s="159">
        <f t="shared" si="6"/>
        <v>0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661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0">
        <v>22</v>
      </c>
      <c r="B44" s="171" t="s">
        <v>789</v>
      </c>
      <c r="C44" s="185" t="s">
        <v>790</v>
      </c>
      <c r="D44" s="172" t="s">
        <v>174</v>
      </c>
      <c r="E44" s="173">
        <v>7.84565</v>
      </c>
      <c r="F44" s="174"/>
      <c r="G44" s="175">
        <f t="shared" si="0"/>
        <v>0</v>
      </c>
      <c r="H44" s="160"/>
      <c r="I44" s="159">
        <f t="shared" si="1"/>
        <v>0</v>
      </c>
      <c r="J44" s="160"/>
      <c r="K44" s="159">
        <f t="shared" si="2"/>
        <v>0</v>
      </c>
      <c r="L44" s="159">
        <v>15</v>
      </c>
      <c r="M44" s="159">
        <f t="shared" si="3"/>
        <v>0</v>
      </c>
      <c r="N44" s="159">
        <v>0</v>
      </c>
      <c r="O44" s="159">
        <f t="shared" si="4"/>
        <v>0</v>
      </c>
      <c r="P44" s="159">
        <v>0</v>
      </c>
      <c r="Q44" s="159">
        <f t="shared" si="5"/>
        <v>0</v>
      </c>
      <c r="R44" s="159"/>
      <c r="S44" s="159" t="s">
        <v>169</v>
      </c>
      <c r="T44" s="159" t="s">
        <v>170</v>
      </c>
      <c r="U44" s="159">
        <v>0</v>
      </c>
      <c r="V44" s="159">
        <f t="shared" si="6"/>
        <v>0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661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x14ac:dyDescent="0.2">
      <c r="A45" s="5"/>
      <c r="B45" s="6"/>
      <c r="C45" s="187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AE45">
        <v>15</v>
      </c>
      <c r="AF45">
        <v>21</v>
      </c>
    </row>
    <row r="46" spans="1:60" x14ac:dyDescent="0.2">
      <c r="A46" s="153"/>
      <c r="B46" s="154" t="s">
        <v>31</v>
      </c>
      <c r="C46" s="188"/>
      <c r="D46" s="155"/>
      <c r="E46" s="156"/>
      <c r="F46" s="156"/>
      <c r="G46" s="182">
        <f>G8+G26+G30+G32+G37</f>
        <v>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f>SUMIF(L7:L44,AE45,G7:G44)</f>
        <v>0</v>
      </c>
      <c r="AF46">
        <f>SUMIF(L7:L44,AF45,G7:G44)</f>
        <v>0</v>
      </c>
      <c r="AG46" t="s">
        <v>791</v>
      </c>
    </row>
    <row r="47" spans="1:60" x14ac:dyDescent="0.2">
      <c r="A47" s="5"/>
      <c r="B47" s="6"/>
      <c r="C47" s="187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A48" s="5"/>
      <c r="B48" s="6"/>
      <c r="C48" s="187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 x14ac:dyDescent="0.2">
      <c r="A49" s="244" t="s">
        <v>792</v>
      </c>
      <c r="B49" s="244"/>
      <c r="C49" s="245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 x14ac:dyDescent="0.2">
      <c r="A50" s="246"/>
      <c r="B50" s="247"/>
      <c r="C50" s="248"/>
      <c r="D50" s="247"/>
      <c r="E50" s="247"/>
      <c r="F50" s="247"/>
      <c r="G50" s="249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G50" t="s">
        <v>793</v>
      </c>
    </row>
    <row r="51" spans="1:33" x14ac:dyDescent="0.2">
      <c r="A51" s="250"/>
      <c r="B51" s="251"/>
      <c r="C51" s="252"/>
      <c r="D51" s="251"/>
      <c r="E51" s="251"/>
      <c r="F51" s="251"/>
      <c r="G51" s="253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250"/>
      <c r="B52" s="251"/>
      <c r="C52" s="252"/>
      <c r="D52" s="251"/>
      <c r="E52" s="251"/>
      <c r="F52" s="251"/>
      <c r="G52" s="253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250"/>
      <c r="B53" s="251"/>
      <c r="C53" s="252"/>
      <c r="D53" s="251"/>
      <c r="E53" s="251"/>
      <c r="F53" s="251"/>
      <c r="G53" s="253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 x14ac:dyDescent="0.2">
      <c r="A54" s="254"/>
      <c r="B54" s="255"/>
      <c r="C54" s="256"/>
      <c r="D54" s="255"/>
      <c r="E54" s="255"/>
      <c r="F54" s="255"/>
      <c r="G54" s="257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 x14ac:dyDescent="0.2">
      <c r="A55" s="5"/>
      <c r="B55" s="6"/>
      <c r="C55" s="187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 x14ac:dyDescent="0.2">
      <c r="C56" s="189"/>
      <c r="D56" s="141"/>
      <c r="AG56" t="s">
        <v>794</v>
      </c>
    </row>
    <row r="57" spans="1:33" x14ac:dyDescent="0.2">
      <c r="D57" s="141"/>
    </row>
    <row r="58" spans="1:33" x14ac:dyDescent="0.2">
      <c r="D58" s="141"/>
    </row>
    <row r="59" spans="1:33" x14ac:dyDescent="0.2">
      <c r="D59" s="141"/>
    </row>
    <row r="60" spans="1:33" x14ac:dyDescent="0.2">
      <c r="D60" s="141"/>
    </row>
    <row r="61" spans="1:33" x14ac:dyDescent="0.2">
      <c r="D61" s="141"/>
    </row>
    <row r="62" spans="1:33" x14ac:dyDescent="0.2">
      <c r="D62" s="141"/>
    </row>
    <row r="63" spans="1:33" x14ac:dyDescent="0.2">
      <c r="D63" s="141"/>
    </row>
    <row r="64" spans="1:33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CBD3" sheet="1"/>
  <mergeCells count="6">
    <mergeCell ref="A50:G54"/>
    <mergeCell ref="A1:G1"/>
    <mergeCell ref="C2:G2"/>
    <mergeCell ref="C3:G3"/>
    <mergeCell ref="C4:G4"/>
    <mergeCell ref="A49:C49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01 01 Pol</vt:lpstr>
      <vt:lpstr>02 01 Pol</vt:lpstr>
      <vt:lpstr>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'03 01 Pol'!Názvy_tisku</vt:lpstr>
      <vt:lpstr>oadresa</vt:lpstr>
      <vt:lpstr>Stavba!Objednatel</vt:lpstr>
      <vt:lpstr>Stavba!Objekt</vt:lpstr>
      <vt:lpstr>'01 01 Pol'!Oblast_tisku</vt:lpstr>
      <vt:lpstr>'02 01 Pol'!Oblast_tisku</vt:lpstr>
      <vt:lpstr>'03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Docci</cp:lastModifiedBy>
  <cp:lastPrinted>2014-02-28T09:52:57Z</cp:lastPrinted>
  <dcterms:created xsi:type="dcterms:W3CDTF">2009-04-08T07:15:50Z</dcterms:created>
  <dcterms:modified xsi:type="dcterms:W3CDTF">2017-11-24T11:28:34Z</dcterms:modified>
</cp:coreProperties>
</file>